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経営比較分析表】2018_392022_46_010\"/>
    </mc:Choice>
  </mc:AlternateContent>
  <workbookProtection workbookAlgorithmName="SHA-512" workbookHashValue="eARU57nVaoj2e/zcxHVCyQlO1Ay6xERkP6cy7/jMARhmqOA1sJ+YrxNOd3fiYaCYQxqKniWztzbzaywWyjYElw==" workbookSaltValue="GN/tJBrFPVzexR9ZyFciZQ==" workbookSpinCount="100000" lockStructure="1"/>
  <bookViews>
    <workbookView xWindow="0" yWindow="0" windowWidth="19200" windowHeight="106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<sst xmlns="http://schemas.openxmlformats.org/spreadsheetml/2006/main" count="220" uniqueCount="108">
  <si>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</si>
  <si>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</si>
  <si>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</si>
  <si>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</si>
  <si>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</si>
  <si>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</si>
  <si>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</si>
  <si>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</si>
  <si>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</si>
  <si>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</si>
  <si>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</si>
  <si>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</si>
  <si>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</si>
  <si>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</si>
  <si>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</si>
  <si>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</si>
  <si>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</si>
  <si>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</si>
  <si>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</si>
  <si>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</si>
  <si>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</si>
  <si>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</si>
  <si>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</si>
  <si>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</si>
  <si>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</si>
  <si>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</si>
  <si>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</si>
  <si>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</si>
  <si>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</si>
  <si>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</si>
  <si>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</si>
  <si>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</si>
  <si>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</si>
  <si>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</si>
  <si>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</si>
  <si>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</si>
  <si>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</si>
  <si>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</si>
  <si>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</si>
  <si>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</si>
  <si>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</si>
  <si>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</si>
  <si>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</si>
  <si>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</si>
  <si>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</si>
  <si>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</si>
  <si>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</si>
  <si>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</si>
  <si>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</si>
  <si>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</si>
  <si>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</si>
  <si>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</si>
  <si>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</si>
  <si>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</si>
  <si>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</si>
  <si>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</si>
  <si>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</si>
  <si>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</si>
  <si>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</si>
  <si>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</si>
  <si>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</si>
  <si>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</si>
  <si>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</si>
  <si>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</si>
  <si>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</si>
  <si>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</si>
  <si>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</si>
  <si>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</si>
  <si>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</si>
  <si>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</si>
  <si>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</si>
  <si>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</si>
  <si>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</si>
  <si>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</si>
  <si>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</si>
  <si>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</si>
  <si>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</si>
  <si>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</si>
  <si>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</si>
  <si>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</si>
  <si>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</si>
  <si>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</si>
  <si>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</si>
  <si>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</si>
  <si>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</si>
  <si>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</si>
  <si>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</si>
  <si>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</si>
  <si>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</si>
  <si>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</si>
  <si>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</si>
  <si>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</si>
  <si>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</si>
  <si>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室戸市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</si>
  <si>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</si>
  <si>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</si>
  <si>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</si>
  <si>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</si>
  <si>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</si>
  <si>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</si>
  <si>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</si>
  <si>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</si>
  <si>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</si>
  <si>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</si>
  <si>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</si>
  <si>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平成26年度から平成30年度までの5年間で59.73％から60.73％と増加傾向にあり、いずれの年度においても類似団体平均を上回っている。有形固定資産減価償却率は、将来の施設更新の必要性や、今後の修繕費の発生見込みを推測できるとされていることから、水道施設更新の必要性が高いものと考えられる。</t>
    <phoneticPr fontId="4"/>
  </si>
  <si>
    <t>　今後見込まれる人口減少に伴い、給水人口および給水収益の減少等、これまでにも増して厳しい経営状況が予想される。
　一方で、これまでも老朽管の更新や耐震化を順次行ってきたが、今後も管路をはじめとする施設の老朽化や耐震化対策をさらに推進する必要がある。
　以上のことから、水道料金の徴収強化を図るともに、平成28年度に策定した耐震化計画および平成29年度に策定した経営戦略等に基づき、中長期的な視点で水道事業の経営体制を検討しつつ、引き続き経営の効率化を図る必要がある。</t>
    <rPh sb="134" eb="136">
      <t>スイドウ</t>
    </rPh>
    <rPh sb="139" eb="141">
      <t>チョウシュウ</t>
    </rPh>
    <rPh sb="141" eb="143">
      <t>キョウカ</t>
    </rPh>
    <rPh sb="144" eb="145">
      <t>ハカ</t>
    </rPh>
    <phoneticPr fontId="4"/>
  </si>
  <si>
    <t>　経常収支比率は、100％を下回っていると経常損失を生じている状態である。当市では100％を上回っているため、経営状況は健全な状況といえるが、今後も継続して経費削減を行うなど、健全経営に努める必要がある。
　企業債残高対給水収益比率は、全国平均の2倍以上、類似団体の平均も大きく上回っているため、企業債の発行を抑制するなどして比率を引き下げることが求められている。
　施設利用率については、類似団体と比較して利用率が低率であり、今後の需要を見極めたうえで施設の更新時に、ダウンサイジングを含めた施設の見直しを行い、利用率の向上を目指す必要がある。
　有収率は全国平均及び類似団体平均を下回っており、漏水等が多く発生していることが推測されるため、水道管の調査及び改修等必要な対策を講じなければならない。</t>
    <rPh sb="96" eb="98">
      <t>ヒツヨウ</t>
    </rPh>
    <rPh sb="124" eb="125">
      <t>バイ</t>
    </rPh>
    <rPh sb="125" eb="127">
      <t>イジョウ</t>
    </rPh>
    <rPh sb="163" eb="165">
      <t>ヒリツ</t>
    </rPh>
    <rPh sb="166" eb="167">
      <t>ヒ</t>
    </rPh>
    <rPh sb="168" eb="169">
      <t>サ</t>
    </rPh>
    <rPh sb="174" eb="175">
      <t>モト</t>
    </rPh>
    <rPh sb="254" eb="255">
      <t>オコナ</t>
    </rPh>
    <rPh sb="257" eb="260">
      <t>リヨウリツ</t>
    </rPh>
    <rPh sb="261" eb="263">
      <t>コウジョウ</t>
    </rPh>
    <rPh sb="264" eb="266">
      <t>メザ</t>
    </rPh>
    <rPh sb="267" eb="269">
      <t>ヒツヨウ</t>
    </rPh>
    <rPh sb="322" eb="325">
      <t>スイドウカン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</si>
</sst>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E8-43A0-ADED-06E79B732D0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7FE8-43A0-ADED-06E79B732D0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37.69</c:v>
                </c:pt>
                <c:pt idx="1">
                  <c:v>37.61</c:v>
                </c:pt>
                <c:pt idx="2">
                  <c:v>36.72</c:v>
                </c:pt>
                <c:pt idx="3">
                  <c:v>36.29</c:v>
                </c:pt>
                <c:pt idx="4">
                  <c:v>35.51</c:v>
                </c:pt>
              </c:numCache>
            </c:numRef>
          </c:val>
          <c:extLst>
            <c:ext xmlns:c16="http://schemas.microsoft.com/office/drawing/2014/chart" uri="{C3380CC4-5D6E-409C-BE32-E72D297353CC}">
              <c16:uniqueId val="{00000000-3601-4CC8-98EA-8EBEE067801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3601-4CC8-98EA-8EBEE067801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74.95</c:v>
                </c:pt>
                <c:pt idx="1">
                  <c:v>74.739999999999995</c:v>
                </c:pt>
                <c:pt idx="2">
                  <c:v>75.239999999999995</c:v>
                </c:pt>
                <c:pt idx="3">
                  <c:v>74.16</c:v>
                </c:pt>
                <c:pt idx="4">
                  <c:v>74.14</c:v>
                </c:pt>
              </c:numCache>
            </c:numRef>
          </c:val>
          <c:extLst>
            <c:ext xmlns:c16="http://schemas.microsoft.com/office/drawing/2014/chart" uri="{C3380CC4-5D6E-409C-BE32-E72D297353CC}">
              <c16:uniqueId val="{00000000-805D-4733-9B15-017B6C6D34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805D-4733-9B15-017B6C6D34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110.45</c:v>
                </c:pt>
                <c:pt idx="1">
                  <c:v>123.49</c:v>
                </c:pt>
                <c:pt idx="2">
                  <c:v>122.15</c:v>
                </c:pt>
                <c:pt idx="3">
                  <c:v>115.55</c:v>
                </c:pt>
                <c:pt idx="4">
                  <c:v>115.12</c:v>
                </c:pt>
              </c:numCache>
            </c:numRef>
          </c:val>
          <c:extLst>
            <c:ext xmlns:c16="http://schemas.microsoft.com/office/drawing/2014/chart" uri="{C3380CC4-5D6E-409C-BE32-E72D297353CC}">
              <c16:uniqueId val="{00000000-0831-4768-B39E-F0940CD02E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0831-4768-B39E-F0940CD02E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59.73</c:v>
                </c:pt>
                <c:pt idx="1">
                  <c:v>60.2</c:v>
                </c:pt>
                <c:pt idx="2">
                  <c:v>60.4</c:v>
                </c:pt>
                <c:pt idx="3">
                  <c:v>60.38</c:v>
                </c:pt>
                <c:pt idx="4">
                  <c:v>60.73</c:v>
                </c:pt>
              </c:numCache>
            </c:numRef>
          </c:val>
          <c:extLst>
            <c:ext xmlns:c16="http://schemas.microsoft.com/office/drawing/2014/chart" uri="{C3380CC4-5D6E-409C-BE32-E72D297353CC}">
              <c16:uniqueId val="{00000000-8362-415A-A295-5881AB8D98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8362-415A-A295-5881AB8D98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0.01</c:v>
                </c:pt>
                <c:pt idx="1">
                  <c:v>0</c:v>
                </c:pt>
                <c:pt idx="2" formatCode="#,##0.00;&quot;△&quot;#,##0.00;&quot;-&quot;">
                  <c:v>0.01</c:v>
                </c:pt>
                <c:pt idx="3" formatCode="#,##0.00;&quot;△&quot;#,##0.00;&quot;-&quot;">
                  <c:v>0.01</c:v>
                </c:pt>
                <c:pt idx="4" formatCode="#,##0.00;&quot;△&quot;#,##0.00;&quot;-&quot;">
                  <c:v>2.5</c:v>
                </c:pt>
              </c:numCache>
            </c:numRef>
          </c:val>
          <c:extLst>
            <c:ext xmlns:c16="http://schemas.microsoft.com/office/drawing/2014/chart" uri="{C3380CC4-5D6E-409C-BE32-E72D297353CC}">
              <c16:uniqueId val="{00000000-E0D7-4A07-8011-9988CC64A9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E0D7-4A07-8011-9988CC64A9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AD-48DF-BD8F-120258A5427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16AD-48DF-BD8F-120258A5427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201.67</c:v>
                </c:pt>
                <c:pt idx="1">
                  <c:v>306.69</c:v>
                </c:pt>
                <c:pt idx="2">
                  <c:v>279.22000000000003</c:v>
                </c:pt>
                <c:pt idx="3">
                  <c:v>431.01</c:v>
                </c:pt>
                <c:pt idx="4">
                  <c:v>444.98</c:v>
                </c:pt>
              </c:numCache>
            </c:numRef>
          </c:val>
          <c:extLst>
            <c:ext xmlns:c16="http://schemas.microsoft.com/office/drawing/2014/chart" uri="{C3380CC4-5D6E-409C-BE32-E72D297353CC}">
              <c16:uniqueId val="{00000000-5DEE-4C62-8F39-FF249F8F80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5DEE-4C62-8F39-FF249F8F80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546.49</c:v>
                </c:pt>
                <c:pt idx="1">
                  <c:v>546.58000000000004</c:v>
                </c:pt>
                <c:pt idx="2">
                  <c:v>557.41</c:v>
                </c:pt>
                <c:pt idx="3">
                  <c:v>602.21</c:v>
                </c:pt>
                <c:pt idx="4">
                  <c:v>630.53</c:v>
                </c:pt>
              </c:numCache>
            </c:numRef>
          </c:val>
          <c:extLst>
            <c:ext xmlns:c16="http://schemas.microsoft.com/office/drawing/2014/chart" uri="{C3380CC4-5D6E-409C-BE32-E72D297353CC}">
              <c16:uniqueId val="{00000000-54DF-439E-AAEC-80D42FB8F3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54DF-439E-AAEC-80D42FB8F3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106.95</c:v>
                </c:pt>
                <c:pt idx="1">
                  <c:v>119.69</c:v>
                </c:pt>
                <c:pt idx="2">
                  <c:v>117.62</c:v>
                </c:pt>
                <c:pt idx="3">
                  <c:v>111.4</c:v>
                </c:pt>
                <c:pt idx="4">
                  <c:v>110.33</c:v>
                </c:pt>
              </c:numCache>
            </c:numRef>
          </c:val>
          <c:extLst>
            <c:ext xmlns:c16="http://schemas.microsoft.com/office/drawing/2014/chart" uri="{C3380CC4-5D6E-409C-BE32-E72D297353CC}">
              <c16:uniqueId val="{00000000-2FA5-410A-B75A-BBFD326FC7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2FA5-410A-B75A-BBFD326FC7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148.88999999999999</c:v>
                </c:pt>
                <c:pt idx="1">
                  <c:v>133.34</c:v>
                </c:pt>
                <c:pt idx="2">
                  <c:v>135.86000000000001</c:v>
                </c:pt>
                <c:pt idx="3">
                  <c:v>143.75</c:v>
                </c:pt>
                <c:pt idx="4">
                  <c:v>145.32</c:v>
                </c:pt>
              </c:numCache>
            </c:numRef>
          </c:val>
          <c:extLst>
            <c:ext xmlns:c16="http://schemas.microsoft.com/office/drawing/2014/chart" uri="{C3380CC4-5D6E-409C-BE32-E72D297353CC}">
              <c16:uniqueId val="{00000000-8F41-49E0-8B1D-4281C00783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8F41-49E0-8B1D-4281C00783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10" zoomScaleNormal="100" workbookViewId="0">
      <selection activeCell="CE29" sqref="CE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室戸市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13414</v>
      </c>
      <c r="AM8" s="70"/>
      <c r="AN8" s="70"/>
      <c r="AO8" s="70"/>
      <c r="AP8" s="70"/>
      <c r="AQ8" s="70"/>
      <c r="AR8" s="70"/>
      <c r="AS8" s="70"/>
      <c r="AT8" s="66">
        <f>データ!$S$6</f>
        <v>248.22</v>
      </c>
      <c r="AU8" s="67"/>
      <c r="AV8" s="67"/>
      <c r="AW8" s="67"/>
      <c r="AX8" s="67"/>
      <c r="AY8" s="67"/>
      <c r="AZ8" s="67"/>
      <c r="BA8" s="67"/>
      <c r="BB8" s="69">
        <f>データ!$T$6</f>
        <v>54.04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45.27</v>
      </c>
      <c r="J10" s="67"/>
      <c r="K10" s="67"/>
      <c r="L10" s="67"/>
      <c r="M10" s="67"/>
      <c r="N10" s="67"/>
      <c r="O10" s="68"/>
      <c r="P10" s="69">
        <f>データ!$P$6</f>
        <v>93.48</v>
      </c>
      <c r="Q10" s="69"/>
      <c r="R10" s="69"/>
      <c r="S10" s="69"/>
      <c r="T10" s="69"/>
      <c r="U10" s="69"/>
      <c r="V10" s="69"/>
      <c r="W10" s="70">
        <f>データ!$Q$6</f>
        <v>2890</v>
      </c>
      <c r="X10" s="70"/>
      <c r="Y10" s="70"/>
      <c r="Z10" s="70"/>
      <c r="AA10" s="70"/>
      <c r="AB10" s="70"/>
      <c r="AC10" s="70"/>
      <c r="AD10" s="2"/>
      <c r="AE10" s="2"/>
      <c r="AF10" s="2"/>
      <c r="AG10" s="2"/>
      <c r="AH10" s="4"/>
      <c r="AI10" s="4"/>
      <c r="AJ10" s="4"/>
      <c r="AK10" s="4"/>
      <c r="AL10" s="70">
        <f>データ!$U$6</f>
        <v>12356</v>
      </c>
      <c r="AM10" s="70"/>
      <c r="AN10" s="70"/>
      <c r="AO10" s="70"/>
      <c r="AP10" s="70"/>
      <c r="AQ10" s="70"/>
      <c r="AR10" s="70"/>
      <c r="AS10" s="70"/>
      <c r="AT10" s="66">
        <f>データ!$V$6</f>
        <v>12.34</v>
      </c>
      <c r="AU10" s="67"/>
      <c r="AV10" s="67"/>
      <c r="AW10" s="67"/>
      <c r="AX10" s="67"/>
      <c r="AY10" s="67"/>
      <c r="AZ10" s="67"/>
      <c r="BA10" s="67"/>
      <c r="BB10" s="69">
        <f>データ!$W$6</f>
        <v>1001.3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8mlTtEf5mwZIZI9xYeeP6uNCOvoXDw0K25yGriCv6RMPuPtL0TgZgfNR2bnJZ7gW+LvZJ7mkgxoKONz3hebiqQ==" saltValue="UFVPIbnMkCnRsBsetfxOB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392022</v>
      </c>
      <c r="D6" s="34">
        <f t="shared" si="3"/>
        <v>46</v>
      </c>
      <c r="E6" s="34">
        <f t="shared" si="3"/>
        <v>1</v>
      </c>
      <c r="F6" s="34">
        <f t="shared" si="3"/>
        <v>0</v>
      </c>
      <c r="G6" s="34">
        <f t="shared" si="3"/>
        <v>1</v>
      </c>
      <c r="H6" s="34" t="str">
        <f t="shared" si="3"/>
        <v>高知県　室戸市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45.27</v>
      </c>
      <c r="P6" s="35">
        <f t="shared" si="3"/>
        <v>93.48</v>
      </c>
      <c r="Q6" s="35">
        <f t="shared" si="3"/>
        <v>2890</v>
      </c>
      <c r="R6" s="35">
        <f t="shared" si="3"/>
        <v>13414</v>
      </c>
      <c r="S6" s="35">
        <f t="shared" si="3"/>
        <v>248.22</v>
      </c>
      <c r="T6" s="35">
        <f t="shared" si="3"/>
        <v>54.04</v>
      </c>
      <c r="U6" s="35">
        <f t="shared" si="3"/>
        <v>12356</v>
      </c>
      <c r="V6" s="35">
        <f t="shared" si="3"/>
        <v>12.34</v>
      </c>
      <c r="W6" s="35">
        <f t="shared" si="3"/>
        <v>1001.3</v>
      </c>
      <c r="X6" s="36">
        <f>IF(X7="",NA(),X7)</f>
        <v>110.45</v>
      </c>
      <c r="Y6" s="36">
        <f t="shared" ref="Y6:AG6" si="4">IF(Y7="",NA(),Y7)</f>
        <v>123.49</v>
      </c>
      <c r="Z6" s="36">
        <f t="shared" si="4"/>
        <v>122.15</v>
      </c>
      <c r="AA6" s="36">
        <f t="shared" si="4"/>
        <v>115.55</v>
      </c>
      <c r="AB6" s="36">
        <f t="shared" si="4"/>
        <v>115.12</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201.67</v>
      </c>
      <c r="AU6" s="36">
        <f t="shared" ref="AU6:BC6" si="6">IF(AU7="",NA(),AU7)</f>
        <v>306.69</v>
      </c>
      <c r="AV6" s="36">
        <f t="shared" si="6"/>
        <v>279.22000000000003</v>
      </c>
      <c r="AW6" s="36">
        <f t="shared" si="6"/>
        <v>431.01</v>
      </c>
      <c r="AX6" s="36">
        <f t="shared" si="6"/>
        <v>444.98</v>
      </c>
      <c r="AY6" s="36">
        <f t="shared" si="6"/>
        <v>406.37</v>
      </c>
      <c r="AZ6" s="36">
        <f t="shared" si="6"/>
        <v>398.29</v>
      </c>
      <c r="BA6" s="36">
        <f t="shared" si="6"/>
        <v>388.67</v>
      </c>
      <c r="BB6" s="36">
        <f t="shared" si="6"/>
        <v>355.27</v>
      </c>
      <c r="BC6" s="36">
        <f t="shared" si="6"/>
        <v>359.7</v>
      </c>
      <c r="BD6" s="35" t="str">
        <f>IF(BD7="","",IF(BD7="-","【-】","【"&amp;SUBSTITUTE(TEXT(BD7,"#,##0.00"),"-","△")&amp;"】"))</f>
        <v>【261.93】</v>
      </c>
      <c r="BE6" s="36">
        <f>IF(BE7="",NA(),BE7)</f>
        <v>546.49</v>
      </c>
      <c r="BF6" s="36">
        <f t="shared" ref="BF6:BN6" si="7">IF(BF7="",NA(),BF7)</f>
        <v>546.58000000000004</v>
      </c>
      <c r="BG6" s="36">
        <f t="shared" si="7"/>
        <v>557.41</v>
      </c>
      <c r="BH6" s="36">
        <f t="shared" si="7"/>
        <v>602.21</v>
      </c>
      <c r="BI6" s="36">
        <f t="shared" si="7"/>
        <v>630.53</v>
      </c>
      <c r="BJ6" s="36">
        <f t="shared" si="7"/>
        <v>442.54</v>
      </c>
      <c r="BK6" s="36">
        <f t="shared" si="7"/>
        <v>431</v>
      </c>
      <c r="BL6" s="36">
        <f t="shared" si="7"/>
        <v>422.5</v>
      </c>
      <c r="BM6" s="36">
        <f t="shared" si="7"/>
        <v>458.27</v>
      </c>
      <c r="BN6" s="36">
        <f t="shared" si="7"/>
        <v>447.01</v>
      </c>
      <c r="BO6" s="35" t="str">
        <f>IF(BO7="","",IF(BO7="-","【-】","【"&amp;SUBSTITUTE(TEXT(BO7,"#,##0.00"),"-","△")&amp;"】"))</f>
        <v>【270.46】</v>
      </c>
      <c r="BP6" s="36">
        <f>IF(BP7="",NA(),BP7)</f>
        <v>106.95</v>
      </c>
      <c r="BQ6" s="36">
        <f t="shared" ref="BQ6:BY6" si="8">IF(BQ7="",NA(),BQ7)</f>
        <v>119.69</v>
      </c>
      <c r="BR6" s="36">
        <f t="shared" si="8"/>
        <v>117.62</v>
      </c>
      <c r="BS6" s="36">
        <f t="shared" si="8"/>
        <v>111.4</v>
      </c>
      <c r="BT6" s="36">
        <f t="shared" si="8"/>
        <v>110.33</v>
      </c>
      <c r="BU6" s="36">
        <f t="shared" si="8"/>
        <v>98.6</v>
      </c>
      <c r="BV6" s="36">
        <f t="shared" si="8"/>
        <v>100.82</v>
      </c>
      <c r="BW6" s="36">
        <f t="shared" si="8"/>
        <v>101.64</v>
      </c>
      <c r="BX6" s="36">
        <f t="shared" si="8"/>
        <v>96.77</v>
      </c>
      <c r="BY6" s="36">
        <f t="shared" si="8"/>
        <v>95.81</v>
      </c>
      <c r="BZ6" s="35" t="str">
        <f>IF(BZ7="","",IF(BZ7="-","【-】","【"&amp;SUBSTITUTE(TEXT(BZ7,"#,##0.00"),"-","△")&amp;"】"))</f>
        <v>【103.91】</v>
      </c>
      <c r="CA6" s="36">
        <f>IF(CA7="",NA(),CA7)</f>
        <v>148.88999999999999</v>
      </c>
      <c r="CB6" s="36">
        <f t="shared" ref="CB6:CJ6" si="9">IF(CB7="",NA(),CB7)</f>
        <v>133.34</v>
      </c>
      <c r="CC6" s="36">
        <f t="shared" si="9"/>
        <v>135.86000000000001</v>
      </c>
      <c r="CD6" s="36">
        <f t="shared" si="9"/>
        <v>143.75</v>
      </c>
      <c r="CE6" s="36">
        <f t="shared" si="9"/>
        <v>145.32</v>
      </c>
      <c r="CF6" s="36">
        <f t="shared" si="9"/>
        <v>181.67</v>
      </c>
      <c r="CG6" s="36">
        <f t="shared" si="9"/>
        <v>179.55</v>
      </c>
      <c r="CH6" s="36">
        <f t="shared" si="9"/>
        <v>179.16</v>
      </c>
      <c r="CI6" s="36">
        <f t="shared" si="9"/>
        <v>187.18</v>
      </c>
      <c r="CJ6" s="36">
        <f t="shared" si="9"/>
        <v>189.58</v>
      </c>
      <c r="CK6" s="35" t="str">
        <f>IF(CK7="","",IF(CK7="-","【-】","【"&amp;SUBSTITUTE(TEXT(CK7,"#,##0.00"),"-","△")&amp;"】"))</f>
        <v>【167.11】</v>
      </c>
      <c r="CL6" s="36">
        <f>IF(CL7="",NA(),CL7)</f>
        <v>37.69</v>
      </c>
      <c r="CM6" s="36">
        <f t="shared" ref="CM6:CU6" si="10">IF(CM7="",NA(),CM7)</f>
        <v>37.61</v>
      </c>
      <c r="CN6" s="36">
        <f t="shared" si="10"/>
        <v>36.72</v>
      </c>
      <c r="CO6" s="36">
        <f t="shared" si="10"/>
        <v>36.29</v>
      </c>
      <c r="CP6" s="36">
        <f t="shared" si="10"/>
        <v>35.51</v>
      </c>
      <c r="CQ6" s="36">
        <f t="shared" si="10"/>
        <v>53.61</v>
      </c>
      <c r="CR6" s="36">
        <f t="shared" si="10"/>
        <v>53.52</v>
      </c>
      <c r="CS6" s="36">
        <f t="shared" si="10"/>
        <v>54.24</v>
      </c>
      <c r="CT6" s="36">
        <f t="shared" si="10"/>
        <v>55.88</v>
      </c>
      <c r="CU6" s="36">
        <f t="shared" si="10"/>
        <v>55.22</v>
      </c>
      <c r="CV6" s="35" t="str">
        <f>IF(CV7="","",IF(CV7="-","【-】","【"&amp;SUBSTITUTE(TEXT(CV7,"#,##0.00"),"-","△")&amp;"】"))</f>
        <v>【60.27】</v>
      </c>
      <c r="CW6" s="36">
        <f>IF(CW7="",NA(),CW7)</f>
        <v>74.95</v>
      </c>
      <c r="CX6" s="36">
        <f t="shared" ref="CX6:DF6" si="11">IF(CX7="",NA(),CX7)</f>
        <v>74.739999999999995</v>
      </c>
      <c r="CY6" s="36">
        <f t="shared" si="11"/>
        <v>75.239999999999995</v>
      </c>
      <c r="CZ6" s="36">
        <f t="shared" si="11"/>
        <v>74.16</v>
      </c>
      <c r="DA6" s="36">
        <f t="shared" si="11"/>
        <v>74.14</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59.73</v>
      </c>
      <c r="DI6" s="36">
        <f t="shared" ref="DI6:DQ6" si="12">IF(DI7="",NA(),DI7)</f>
        <v>60.2</v>
      </c>
      <c r="DJ6" s="36">
        <f t="shared" si="12"/>
        <v>60.4</v>
      </c>
      <c r="DK6" s="36">
        <f t="shared" si="12"/>
        <v>60.38</v>
      </c>
      <c r="DL6" s="36">
        <f t="shared" si="12"/>
        <v>60.73</v>
      </c>
      <c r="DM6" s="36">
        <f t="shared" si="12"/>
        <v>46.67</v>
      </c>
      <c r="DN6" s="36">
        <f t="shared" si="12"/>
        <v>47.7</v>
      </c>
      <c r="DO6" s="36">
        <f t="shared" si="12"/>
        <v>48.14</v>
      </c>
      <c r="DP6" s="36">
        <f t="shared" si="12"/>
        <v>46.61</v>
      </c>
      <c r="DQ6" s="36">
        <f t="shared" si="12"/>
        <v>47.97</v>
      </c>
      <c r="DR6" s="35" t="str">
        <f>IF(DR7="","",IF(DR7="-","【-】","【"&amp;SUBSTITUTE(TEXT(DR7,"#,##0.00"),"-","△")&amp;"】"))</f>
        <v>【48.85】</v>
      </c>
      <c r="DS6" s="36">
        <f>IF(DS7="",NA(),DS7)</f>
        <v>0.01</v>
      </c>
      <c r="DT6" s="35">
        <f t="shared" ref="DT6:EB6" si="13">IF(DT7="",NA(),DT7)</f>
        <v>0</v>
      </c>
      <c r="DU6" s="36">
        <f t="shared" si="13"/>
        <v>0.01</v>
      </c>
      <c r="DV6" s="36">
        <f t="shared" si="13"/>
        <v>0.01</v>
      </c>
      <c r="DW6" s="36">
        <f t="shared" si="13"/>
        <v>2.5</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5">
        <f t="shared" ref="EE6:EM6" si="14">IF(EE7="",NA(),EE7)</f>
        <v>0</v>
      </c>
      <c r="EF6" s="35">
        <f t="shared" si="14"/>
        <v>0</v>
      </c>
      <c r="EG6" s="35">
        <f t="shared" si="14"/>
        <v>0</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392022</v>
      </c>
      <c r="D7" s="38">
        <v>46</v>
      </c>
      <c r="E7" s="38">
        <v>1</v>
      </c>
      <c r="F7" s="38">
        <v>0</v>
      </c>
      <c r="G7" s="38">
        <v>1</v>
      </c>
      <c r="H7" s="38" t="s">
        <v>93</v>
      </c>
      <c r="I7" s="38" t="s">
        <v>94</v>
      </c>
      <c r="J7" s="38" t="s">
        <v>95</v>
      </c>
      <c r="K7" s="38" t="s">
        <v>96</v>
      </c>
      <c r="L7" s="38" t="s">
        <v>97</v>
      </c>
      <c r="M7" s="38" t="s">
        <v>98</v>
      </c>
      <c r="N7" s="39" t="s">
        <v>99</v>
      </c>
      <c r="O7" s="39">
        <v>45.27</v>
      </c>
      <c r="P7" s="39">
        <v>93.48</v>
      </c>
      <c r="Q7" s="39">
        <v>2890</v>
      </c>
      <c r="R7" s="39">
        <v>13414</v>
      </c>
      <c r="S7" s="39">
        <v>248.22</v>
      </c>
      <c r="T7" s="39">
        <v>54.04</v>
      </c>
      <c r="U7" s="39">
        <v>12356</v>
      </c>
      <c r="V7" s="39">
        <v>12.34</v>
      </c>
      <c r="W7" s="39">
        <v>1001.3</v>
      </c>
      <c r="X7" s="39">
        <v>110.45</v>
      </c>
      <c r="Y7" s="39">
        <v>123.49</v>
      </c>
      <c r="Z7" s="39">
        <v>122.15</v>
      </c>
      <c r="AA7" s="39">
        <v>115.55</v>
      </c>
      <c r="AB7" s="39">
        <v>115.12</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201.67</v>
      </c>
      <c r="AU7" s="39">
        <v>306.69</v>
      </c>
      <c r="AV7" s="39">
        <v>279.22000000000003</v>
      </c>
      <c r="AW7" s="39">
        <v>431.01</v>
      </c>
      <c r="AX7" s="39">
        <v>444.98</v>
      </c>
      <c r="AY7" s="39">
        <v>406.37</v>
      </c>
      <c r="AZ7" s="39">
        <v>398.29</v>
      </c>
      <c r="BA7" s="39">
        <v>388.67</v>
      </c>
      <c r="BB7" s="39">
        <v>355.27</v>
      </c>
      <c r="BC7" s="39">
        <v>359.7</v>
      </c>
      <c r="BD7" s="39">
        <v>261.93</v>
      </c>
      <c r="BE7" s="39">
        <v>546.49</v>
      </c>
      <c r="BF7" s="39">
        <v>546.58000000000004</v>
      </c>
      <c r="BG7" s="39">
        <v>557.41</v>
      </c>
      <c r="BH7" s="39">
        <v>602.21</v>
      </c>
      <c r="BI7" s="39">
        <v>630.53</v>
      </c>
      <c r="BJ7" s="39">
        <v>442.54</v>
      </c>
      <c r="BK7" s="39">
        <v>431</v>
      </c>
      <c r="BL7" s="39">
        <v>422.5</v>
      </c>
      <c r="BM7" s="39">
        <v>458.27</v>
      </c>
      <c r="BN7" s="39">
        <v>447.01</v>
      </c>
      <c r="BO7" s="39">
        <v>270.45999999999998</v>
      </c>
      <c r="BP7" s="39">
        <v>106.95</v>
      </c>
      <c r="BQ7" s="39">
        <v>119.69</v>
      </c>
      <c r="BR7" s="39">
        <v>117.62</v>
      </c>
      <c r="BS7" s="39">
        <v>111.4</v>
      </c>
      <c r="BT7" s="39">
        <v>110.33</v>
      </c>
      <c r="BU7" s="39">
        <v>98.6</v>
      </c>
      <c r="BV7" s="39">
        <v>100.82</v>
      </c>
      <c r="BW7" s="39">
        <v>101.64</v>
      </c>
      <c r="BX7" s="39">
        <v>96.77</v>
      </c>
      <c r="BY7" s="39">
        <v>95.81</v>
      </c>
      <c r="BZ7" s="39">
        <v>103.91</v>
      </c>
      <c r="CA7" s="39">
        <v>148.88999999999999</v>
      </c>
      <c r="CB7" s="39">
        <v>133.34</v>
      </c>
      <c r="CC7" s="39">
        <v>135.86000000000001</v>
      </c>
      <c r="CD7" s="39">
        <v>143.75</v>
      </c>
      <c r="CE7" s="39">
        <v>145.32</v>
      </c>
      <c r="CF7" s="39">
        <v>181.67</v>
      </c>
      <c r="CG7" s="39">
        <v>179.55</v>
      </c>
      <c r="CH7" s="39">
        <v>179.16</v>
      </c>
      <c r="CI7" s="39">
        <v>187.18</v>
      </c>
      <c r="CJ7" s="39">
        <v>189.58</v>
      </c>
      <c r="CK7" s="39">
        <v>167.11</v>
      </c>
      <c r="CL7" s="39">
        <v>37.69</v>
      </c>
      <c r="CM7" s="39">
        <v>37.61</v>
      </c>
      <c r="CN7" s="39">
        <v>36.72</v>
      </c>
      <c r="CO7" s="39">
        <v>36.29</v>
      </c>
      <c r="CP7" s="39">
        <v>35.51</v>
      </c>
      <c r="CQ7" s="39">
        <v>53.61</v>
      </c>
      <c r="CR7" s="39">
        <v>53.52</v>
      </c>
      <c r="CS7" s="39">
        <v>54.24</v>
      </c>
      <c r="CT7" s="39">
        <v>55.88</v>
      </c>
      <c r="CU7" s="39">
        <v>55.22</v>
      </c>
      <c r="CV7" s="39">
        <v>60.27</v>
      </c>
      <c r="CW7" s="39">
        <v>74.95</v>
      </c>
      <c r="CX7" s="39">
        <v>74.739999999999995</v>
      </c>
      <c r="CY7" s="39">
        <v>75.239999999999995</v>
      </c>
      <c r="CZ7" s="39">
        <v>74.16</v>
      </c>
      <c r="DA7" s="39">
        <v>74.14</v>
      </c>
      <c r="DB7" s="39">
        <v>81.31</v>
      </c>
      <c r="DC7" s="39">
        <v>81.459999999999994</v>
      </c>
      <c r="DD7" s="39">
        <v>81.680000000000007</v>
      </c>
      <c r="DE7" s="39">
        <v>80.989999999999995</v>
      </c>
      <c r="DF7" s="39">
        <v>80.930000000000007</v>
      </c>
      <c r="DG7" s="39">
        <v>89.92</v>
      </c>
      <c r="DH7" s="39">
        <v>59.73</v>
      </c>
      <c r="DI7" s="39">
        <v>60.2</v>
      </c>
      <c r="DJ7" s="39">
        <v>60.4</v>
      </c>
      <c r="DK7" s="39">
        <v>60.38</v>
      </c>
      <c r="DL7" s="39">
        <v>60.73</v>
      </c>
      <c r="DM7" s="39">
        <v>46.67</v>
      </c>
      <c r="DN7" s="39">
        <v>47.7</v>
      </c>
      <c r="DO7" s="39">
        <v>48.14</v>
      </c>
      <c r="DP7" s="39">
        <v>46.61</v>
      </c>
      <c r="DQ7" s="39">
        <v>47.97</v>
      </c>
      <c r="DR7" s="39">
        <v>48.85</v>
      </c>
      <c r="DS7" s="39">
        <v>0.01</v>
      </c>
      <c r="DT7" s="39">
        <v>0</v>
      </c>
      <c r="DU7" s="39">
        <v>0.01</v>
      </c>
      <c r="DV7" s="39">
        <v>0.01</v>
      </c>
      <c r="DW7" s="39">
        <v>2.5</v>
      </c>
      <c r="DX7" s="39">
        <v>10.029999999999999</v>
      </c>
      <c r="DY7" s="39">
        <v>7.26</v>
      </c>
      <c r="DZ7" s="39">
        <v>11.13</v>
      </c>
      <c r="EA7" s="39">
        <v>10.84</v>
      </c>
      <c r="EB7" s="39">
        <v>15.33</v>
      </c>
      <c r="EC7" s="39">
        <v>17.8</v>
      </c>
      <c r="ED7" s="39">
        <v>0</v>
      </c>
      <c r="EE7" s="39">
        <v>0</v>
      </c>
      <c r="EF7" s="39">
        <v>0</v>
      </c>
      <c r="EG7" s="39">
        <v>0</v>
      </c>
      <c r="EH7" s="39">
        <v>0</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2020-01-14T00:18:36Z</cp:lastPrinted>
  <dcterms:created xsi:type="dcterms:W3CDTF">2019-12-05T04:27:07Z</dcterms:created>
  <dcterms:modified xsi:type="dcterms:W3CDTF">2020-01-14T00:47:53Z</dcterms:modified>
  <cp:category/>
</cp:coreProperties>
</file>