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mc:AlternateContent xmlns:mc="http://schemas.openxmlformats.org/markup-compatibility/2006">
    <mc:Choice Requires="x15">
      <x15ac:absPath xmlns:x15ac="http://schemas.microsoft.com/office/spreadsheetml/2010/11/ac" url="C:\Users\0863\Desktop\"/>
    </mc:Choice>
  </mc:AlternateContent>
  <xr:revisionPtr revIDLastSave="0" documentId="13_ncr:1_{A52D0DF8-376E-4AD1-B17D-98019A696E42}" xr6:coauthVersionLast="36" xr6:coauthVersionMax="36" xr10:uidLastSave="{00000000-0000-0000-0000-000000000000}"/>
  <workbookProtection workbookAlgorithmName="SHA-512" workbookHashValue="lq116PZK3X90x8J6tzTf50h86JhAIcsMT+DoqRuxAYB6N78ZYngnu2gjG9PZyO0lvoqCHCL80tdQkHwOgJo7TA==" workbookSaltValue="mY5NvhlUCSE/p1Dp1bOZL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<sst xmlns="http://schemas.openxmlformats.org/spreadsheetml/2006/main" count="220" uniqueCount="108">
  <si>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</si>
  <si>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</si>
  <si>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</si>
  <si>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</si>
  <si>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</si>
  <si>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</si>
  <si>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</si>
  <si>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</si>
  <si>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</si>
  <si>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</si>
  <si>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</si>
  <si>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</si>
  <si>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</si>
  <si>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</si>
  <si>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</si>
  <si>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</si>
  <si>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</si>
  <si>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</si>
  <si>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</si>
  <si>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</si>
  <si>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</si>
  <si>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</si>
  <si>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</si>
  <si>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</si>
  <si>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</si>
  <si>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</si>
  <si>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</si>
  <si>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</si>
  <si>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</si>
  <si>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</si>
  <si>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</si>
  <si>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</si>
  <si>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</si>
  <si>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</si>
  <si>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</si>
  <si>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</si>
  <si>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</si>
  <si>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</si>
  <si>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</si>
  <si>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</si>
  <si>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</si>
  <si>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</si>
  <si>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</si>
  <si>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</si>
  <si>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</si>
  <si>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</si>
  <si>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</si>
  <si>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</si>
  <si>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</si>
  <si>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</si>
  <si>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</si>
  <si>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</si>
  <si>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</si>
  <si>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</si>
  <si>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</si>
  <si>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</si>
  <si>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</si>
  <si>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</si>
  <si>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</si>
  <si>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</si>
  <si>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</si>
  <si>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</si>
  <si>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</si>
  <si>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</si>
  <si>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</si>
  <si>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</si>
  <si>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</si>
  <si>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</si>
  <si>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</si>
  <si>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</si>
  <si>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</si>
  <si>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</si>
  <si>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</si>
  <si>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</si>
  <si>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</si>
  <si>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</si>
  <si>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</si>
  <si>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</si>
  <si>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</si>
  <si>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</si>
  <si>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</si>
  <si>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</si>
  <si>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</si>
  <si>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</si>
  <si>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</si>
  <si>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</si>
  <si>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</si>
  <si>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</si>
  <si>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</si>
  <si>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</si>
  <si>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</si>
  <si>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</si>
  <si>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</si>
  <si>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安芸市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</si>
  <si>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</si>
  <si>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</si>
  <si>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</si>
  <si>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</si>
  <si>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</si>
  <si>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</si>
  <si>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</si>
  <si>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</si>
  <si>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</si>
  <si>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</si>
  <si>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</si>
  <si>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状況は、現時点ではおおむね良好であると言える。しかし、今後は南海トラフ地震対策や老朽施設更新等を予定していて、建設改良費の増加、企業債償還の増加、減価償却費の増加などが見込まれるため、水道事業経営は厳しくなると予想される。
今後も安心・安全な水の供給を維持するため、管路等の新規・更新需要等の将来試算と経営収支の見込みを立て、維持管理費削減や更なる収納率の向上などといった経営努力を継続してもなお財源が不足するようであれば、適正な料金水準を設定する必要がでてくる。</t>
    <phoneticPr fontId="4"/>
  </si>
  <si>
    <t>①②法定耐用年数を超えた管路は平均より少ないものの、法定耐用年数に近い管路が全体に占める割合が高くなっていて、計画的な更新の必要性が高まっていることを示している。
③平成30年度に施設更新計画を策定と簡易水道統合事業が完了したことにより、令和元年度以降は南海トラフ地震対策や老朽施設更新等を進めていくため、管路更新率は高まっていく予定である。</t>
    <rPh sb="119" eb="122">
      <t>レイワゲン</t>
    </rPh>
    <rPh sb="145" eb="146">
      <t>スス</t>
    </rPh>
    <rPh sb="165" eb="167">
      <t>ヨテイ</t>
    </rPh>
    <phoneticPr fontId="4"/>
  </si>
  <si>
    <t>①②各年度の収支は黒字で欠損金も無く、平均値を上回っていることから、健全な状況と言える。しかし今後は、南海トラフ地震対策や老朽施設更新等への投資が増加する予定であり、更なる費用削減に取り組む必要がある。
③平成26年度からの新会計基準適用により比率は大きく下がったものの、平均以上は確保している。
④平成25年度から簡易水道統合事業に企業債を発行し、今後も南海トラフ地震対策や老朽施設更新等のために発行する予定となっている。水道事業に有利な起債以外を抑制するなどの対策が必要である。
⑤⑥料金回収率は100％を超え、かつ平均以上となっていて、給水に係る費用が給水収益でまかなえていることを表している。また、給水原価が平均より低く、有収水量1㎥あたりの費用を抑えていることを表している。今後も維持管理費削減などの経営努力を継続する。
⑦施設利用率は平均値を下回っており、原因は建設当時からの人口減少と節水による配水量の減少によるものである。災害時のバックアップ機能も考慮しつつ、適切な施設規模を検討していく。
⑧市内を東西で分けて2年に1回漏水調査を行い、漏水があれば随時修繕で対応しているため、高い有収率を保っている。今後も継続して漏水調査を行う。</t>
    <rPh sb="138" eb="140">
      <t>イジョウ</t>
    </rPh>
    <rPh sb="141" eb="143">
      <t>カクホ</t>
    </rPh>
    <rPh sb="145" eb="146">
      <t>チ</t>
    </rPh>
    <rPh sb="147" eb="148">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</si>
</sst>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0.69</c:v>
                </c:pt>
                <c:pt idx="1">
                  <c:v>0.11</c:v>
                </c:pt>
                <c:pt idx="2">
                  <c:v>0.46</c:v>
                </c:pt>
                <c:pt idx="3" formatCode="#,##0.00;&quot;△&quot;#,##0.00">
                  <c:v>0</c:v>
                </c:pt>
                <c:pt idx="4">
                  <c:v>0.77</c:v>
                </c:pt>
              </c:numCache>
            </c:numRef>
          </c:val>
          <c:extLst>
            <c:ext xmlns:c16="http://schemas.microsoft.com/office/drawing/2014/chart" uri="{C3380CC4-5D6E-409C-BE32-E72D297353CC}">
              <c16:uniqueId val="{00000000-5545-4663-8CA9-6635DF19E04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5545-4663-8CA9-6635DF19E04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38.64</c:v>
                </c:pt>
                <c:pt idx="1">
                  <c:v>38.61</c:v>
                </c:pt>
                <c:pt idx="2">
                  <c:v>39.03</c:v>
                </c:pt>
                <c:pt idx="3">
                  <c:v>39.520000000000003</c:v>
                </c:pt>
                <c:pt idx="4">
                  <c:v>37.590000000000003</c:v>
                </c:pt>
              </c:numCache>
            </c:numRef>
          </c:val>
          <c:extLst>
            <c:ext xmlns:c16="http://schemas.microsoft.com/office/drawing/2014/chart" uri="{C3380CC4-5D6E-409C-BE32-E72D297353CC}">
              <c16:uniqueId val="{00000000-9E7B-4E91-8668-39247C97443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9E7B-4E91-8668-39247C97443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90.3</c:v>
                </c:pt>
                <c:pt idx="1">
                  <c:v>89.14</c:v>
                </c:pt>
                <c:pt idx="2">
                  <c:v>88.77</c:v>
                </c:pt>
                <c:pt idx="3">
                  <c:v>87.07</c:v>
                </c:pt>
                <c:pt idx="4">
                  <c:v>89.54</c:v>
                </c:pt>
              </c:numCache>
            </c:numRef>
          </c:val>
          <c:extLst>
            <c:ext xmlns:c16="http://schemas.microsoft.com/office/drawing/2014/chart" uri="{C3380CC4-5D6E-409C-BE32-E72D297353CC}">
              <c16:uniqueId val="{00000000-415E-4ABF-93D2-7D4141590A3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415E-4ABF-93D2-7D4141590A3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134.19999999999999</c:v>
                </c:pt>
                <c:pt idx="1">
                  <c:v>119.11</c:v>
                </c:pt>
                <c:pt idx="2">
                  <c:v>130.6</c:v>
                </c:pt>
                <c:pt idx="3">
                  <c:v>124.29</c:v>
                </c:pt>
                <c:pt idx="4">
                  <c:v>113.43</c:v>
                </c:pt>
              </c:numCache>
            </c:numRef>
          </c:val>
          <c:extLst>
            <c:ext xmlns:c16="http://schemas.microsoft.com/office/drawing/2014/chart" uri="{C3380CC4-5D6E-409C-BE32-E72D297353CC}">
              <c16:uniqueId val="{00000000-C20B-4247-8889-8C22AFC4DBE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C20B-4247-8889-8C22AFC4DBE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49.6</c:v>
                </c:pt>
                <c:pt idx="1">
                  <c:v>49.66</c:v>
                </c:pt>
                <c:pt idx="2">
                  <c:v>50.16</c:v>
                </c:pt>
                <c:pt idx="3">
                  <c:v>49.67</c:v>
                </c:pt>
                <c:pt idx="4">
                  <c:v>49.75</c:v>
                </c:pt>
              </c:numCache>
            </c:numRef>
          </c:val>
          <c:extLst>
            <c:ext xmlns:c16="http://schemas.microsoft.com/office/drawing/2014/chart" uri="{C3380CC4-5D6E-409C-BE32-E72D297353CC}">
              <c16:uniqueId val="{00000000-60C6-4CC8-9D2C-339D9A6CABC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60C6-4CC8-9D2C-339D9A6CABC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
                  <c:v>0</c:v>
                </c:pt>
                <c:pt idx="1">
                  <c:v>4.9800000000000004</c:v>
                </c:pt>
                <c:pt idx="2">
                  <c:v>6.43</c:v>
                </c:pt>
                <c:pt idx="3">
                  <c:v>7.47</c:v>
                </c:pt>
                <c:pt idx="4">
                  <c:v>8.39</c:v>
                </c:pt>
              </c:numCache>
            </c:numRef>
          </c:val>
          <c:extLst>
            <c:ext xmlns:c16="http://schemas.microsoft.com/office/drawing/2014/chart" uri="{C3380CC4-5D6E-409C-BE32-E72D297353CC}">
              <c16:uniqueId val="{00000000-752D-4EB4-96F5-B43F28B6DF2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752D-4EB4-96F5-B43F28B6DF2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EE-47BC-9A1E-4886A110033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85EE-47BC-9A1E-4886A110033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435.11</c:v>
                </c:pt>
                <c:pt idx="1">
                  <c:v>797.77</c:v>
                </c:pt>
                <c:pt idx="2">
                  <c:v>647.29999999999995</c:v>
                </c:pt>
                <c:pt idx="3">
                  <c:v>788.81</c:v>
                </c:pt>
                <c:pt idx="4">
                  <c:v>758.89</c:v>
                </c:pt>
              </c:numCache>
            </c:numRef>
          </c:val>
          <c:extLst>
            <c:ext xmlns:c16="http://schemas.microsoft.com/office/drawing/2014/chart" uri="{C3380CC4-5D6E-409C-BE32-E72D297353CC}">
              <c16:uniqueId val="{00000000-0092-4735-B8B7-EA816C1BD04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0092-4735-B8B7-EA816C1BD04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297.29000000000002</c:v>
                </c:pt>
                <c:pt idx="1">
                  <c:v>318.45</c:v>
                </c:pt>
                <c:pt idx="2">
                  <c:v>328.26</c:v>
                </c:pt>
                <c:pt idx="3">
                  <c:v>362.96</c:v>
                </c:pt>
                <c:pt idx="4">
                  <c:v>372.18</c:v>
                </c:pt>
              </c:numCache>
            </c:numRef>
          </c:val>
          <c:extLst>
            <c:ext xmlns:c16="http://schemas.microsoft.com/office/drawing/2014/chart" uri="{C3380CC4-5D6E-409C-BE32-E72D297353CC}">
              <c16:uniqueId val="{00000000-21DB-4DF6-8ABE-E4A796994EE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21DB-4DF6-8ABE-E4A796994EE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136.29</c:v>
                </c:pt>
                <c:pt idx="1">
                  <c:v>117.82</c:v>
                </c:pt>
                <c:pt idx="2">
                  <c:v>127.48</c:v>
                </c:pt>
                <c:pt idx="3">
                  <c:v>120.03</c:v>
                </c:pt>
                <c:pt idx="4">
                  <c:v>109.33</c:v>
                </c:pt>
              </c:numCache>
            </c:numRef>
          </c:val>
          <c:extLst>
            <c:ext xmlns:c16="http://schemas.microsoft.com/office/drawing/2014/chart" uri="{C3380CC4-5D6E-409C-BE32-E72D297353CC}">
              <c16:uniqueId val="{00000000-8269-4FA2-B426-1AA1302AF67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8269-4FA2-B426-1AA1302AF67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90.4</c:v>
                </c:pt>
                <c:pt idx="1">
                  <c:v>104.74</c:v>
                </c:pt>
                <c:pt idx="2">
                  <c:v>97.12</c:v>
                </c:pt>
                <c:pt idx="3">
                  <c:v>103.34</c:v>
                </c:pt>
                <c:pt idx="4">
                  <c:v>114.03</c:v>
                </c:pt>
              </c:numCache>
            </c:numRef>
          </c:val>
          <c:extLst>
            <c:ext xmlns:c16="http://schemas.microsoft.com/office/drawing/2014/chart" uri="{C3380CC4-5D6E-409C-BE32-E72D297353CC}">
              <c16:uniqueId val="{00000000-7A4E-483B-9142-83D79AE7193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7A4E-483B-9142-83D79AE7193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高知県　安芸市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17426</v>
      </c>
      <c r="AM8" s="70"/>
      <c r="AN8" s="70"/>
      <c r="AO8" s="70"/>
      <c r="AP8" s="70"/>
      <c r="AQ8" s="70"/>
      <c r="AR8" s="70"/>
      <c r="AS8" s="70"/>
      <c r="AT8" s="66">
        <f>データ!$S$6</f>
        <v>317.20999999999998</v>
      </c>
      <c r="AU8" s="67"/>
      <c r="AV8" s="67"/>
      <c r="AW8" s="67"/>
      <c r="AX8" s="67"/>
      <c r="AY8" s="67"/>
      <c r="AZ8" s="67"/>
      <c r="BA8" s="67"/>
      <c r="BB8" s="69">
        <f>データ!$T$6</f>
        <v>54.94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72.900000000000006</v>
      </c>
      <c r="J10" s="67"/>
      <c r="K10" s="67"/>
      <c r="L10" s="67"/>
      <c r="M10" s="67"/>
      <c r="N10" s="67"/>
      <c r="O10" s="68"/>
      <c r="P10" s="69">
        <f>データ!$P$6</f>
        <v>96.51</v>
      </c>
      <c r="Q10" s="69"/>
      <c r="R10" s="69"/>
      <c r="S10" s="69"/>
      <c r="T10" s="69"/>
      <c r="U10" s="69"/>
      <c r="V10" s="69"/>
      <c r="W10" s="70">
        <f>データ!$Q$6</f>
        <v>2160</v>
      </c>
      <c r="X10" s="70"/>
      <c r="Y10" s="70"/>
      <c r="Z10" s="70"/>
      <c r="AA10" s="70"/>
      <c r="AB10" s="70"/>
      <c r="AC10" s="70"/>
      <c r="AD10" s="2"/>
      <c r="AE10" s="2"/>
      <c r="AF10" s="2"/>
      <c r="AG10" s="2"/>
      <c r="AH10" s="4"/>
      <c r="AI10" s="4"/>
      <c r="AJ10" s="4"/>
      <c r="AK10" s="4"/>
      <c r="AL10" s="70">
        <f>データ!$U$6</f>
        <v>16663</v>
      </c>
      <c r="AM10" s="70"/>
      <c r="AN10" s="70"/>
      <c r="AO10" s="70"/>
      <c r="AP10" s="70"/>
      <c r="AQ10" s="70"/>
      <c r="AR10" s="70"/>
      <c r="AS10" s="70"/>
      <c r="AT10" s="66">
        <f>データ!$V$6</f>
        <v>26.4</v>
      </c>
      <c r="AU10" s="67"/>
      <c r="AV10" s="67"/>
      <c r="AW10" s="67"/>
      <c r="AX10" s="67"/>
      <c r="AY10" s="67"/>
      <c r="AZ10" s="67"/>
      <c r="BA10" s="67"/>
      <c r="BB10" s="69">
        <f>データ!$W$6</f>
        <v>631.16999999999996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9GyudnysDd6KcWp94GwLrRaMq9LVrGUKE7SUTI9CH/ATOLJgvIx7tgsxKhyNjLp7bdQwkkIfgTwgNjbaS5mMGw==" saltValue="cFFAy6kxllUgn1Mp6EtnQ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392031</v>
      </c>
      <c r="D6" s="34">
        <f t="shared" si="3"/>
        <v>46</v>
      </c>
      <c r="E6" s="34">
        <f t="shared" si="3"/>
        <v>1</v>
      </c>
      <c r="F6" s="34">
        <f t="shared" si="3"/>
        <v>0</v>
      </c>
      <c r="G6" s="34">
        <f t="shared" si="3"/>
        <v>1</v>
      </c>
      <c r="H6" s="34" t="str">
        <f t="shared" si="3"/>
        <v>高知県　安芸市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72.900000000000006</v>
      </c>
      <c r="P6" s="35">
        <f t="shared" si="3"/>
        <v>96.51</v>
      </c>
      <c r="Q6" s="35">
        <f t="shared" si="3"/>
        <v>2160</v>
      </c>
      <c r="R6" s="35">
        <f t="shared" si="3"/>
        <v>17426</v>
      </c>
      <c r="S6" s="35">
        <f t="shared" si="3"/>
        <v>317.20999999999998</v>
      </c>
      <c r="T6" s="35">
        <f t="shared" si="3"/>
        <v>54.94</v>
      </c>
      <c r="U6" s="35">
        <f t="shared" si="3"/>
        <v>16663</v>
      </c>
      <c r="V6" s="35">
        <f t="shared" si="3"/>
        <v>26.4</v>
      </c>
      <c r="W6" s="35">
        <f t="shared" si="3"/>
        <v>631.16999999999996</v>
      </c>
      <c r="X6" s="36">
        <f>IF(X7="",NA(),X7)</f>
        <v>134.19999999999999</v>
      </c>
      <c r="Y6" s="36">
        <f t="shared" ref="Y6:AG6" si="4">IF(Y7="",NA(),Y7)</f>
        <v>119.11</v>
      </c>
      <c r="Z6" s="36">
        <f t="shared" si="4"/>
        <v>130.6</v>
      </c>
      <c r="AA6" s="36">
        <f t="shared" si="4"/>
        <v>124.29</v>
      </c>
      <c r="AB6" s="36">
        <f t="shared" si="4"/>
        <v>113.43</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435.11</v>
      </c>
      <c r="AU6" s="36">
        <f t="shared" ref="AU6:BC6" si="6">IF(AU7="",NA(),AU7)</f>
        <v>797.77</v>
      </c>
      <c r="AV6" s="36">
        <f t="shared" si="6"/>
        <v>647.29999999999995</v>
      </c>
      <c r="AW6" s="36">
        <f t="shared" si="6"/>
        <v>788.81</v>
      </c>
      <c r="AX6" s="36">
        <f t="shared" si="6"/>
        <v>758.89</v>
      </c>
      <c r="AY6" s="36">
        <f t="shared" si="6"/>
        <v>381.53</v>
      </c>
      <c r="AZ6" s="36">
        <f t="shared" si="6"/>
        <v>391.54</v>
      </c>
      <c r="BA6" s="36">
        <f t="shared" si="6"/>
        <v>384.34</v>
      </c>
      <c r="BB6" s="36">
        <f t="shared" si="6"/>
        <v>359.47</v>
      </c>
      <c r="BC6" s="36">
        <f t="shared" si="6"/>
        <v>369.69</v>
      </c>
      <c r="BD6" s="35" t="str">
        <f>IF(BD7="","",IF(BD7="-","【-】","【"&amp;SUBSTITUTE(TEXT(BD7,"#,##0.00"),"-","△")&amp;"】"))</f>
        <v>【261.93】</v>
      </c>
      <c r="BE6" s="36">
        <f>IF(BE7="",NA(),BE7)</f>
        <v>297.29000000000002</v>
      </c>
      <c r="BF6" s="36">
        <f t="shared" ref="BF6:BN6" si="7">IF(BF7="",NA(),BF7)</f>
        <v>318.45</v>
      </c>
      <c r="BG6" s="36">
        <f t="shared" si="7"/>
        <v>328.26</v>
      </c>
      <c r="BH6" s="36">
        <f t="shared" si="7"/>
        <v>362.96</v>
      </c>
      <c r="BI6" s="36">
        <f t="shared" si="7"/>
        <v>372.18</v>
      </c>
      <c r="BJ6" s="36">
        <f t="shared" si="7"/>
        <v>393.27</v>
      </c>
      <c r="BK6" s="36">
        <f t="shared" si="7"/>
        <v>386.97</v>
      </c>
      <c r="BL6" s="36">
        <f t="shared" si="7"/>
        <v>380.58</v>
      </c>
      <c r="BM6" s="36">
        <f t="shared" si="7"/>
        <v>401.79</v>
      </c>
      <c r="BN6" s="36">
        <f t="shared" si="7"/>
        <v>402.99</v>
      </c>
      <c r="BO6" s="35" t="str">
        <f>IF(BO7="","",IF(BO7="-","【-】","【"&amp;SUBSTITUTE(TEXT(BO7,"#,##0.00"),"-","△")&amp;"】"))</f>
        <v>【270.46】</v>
      </c>
      <c r="BP6" s="36">
        <f>IF(BP7="",NA(),BP7)</f>
        <v>136.29</v>
      </c>
      <c r="BQ6" s="36">
        <f t="shared" ref="BQ6:BY6" si="8">IF(BQ7="",NA(),BQ7)</f>
        <v>117.82</v>
      </c>
      <c r="BR6" s="36">
        <f t="shared" si="8"/>
        <v>127.48</v>
      </c>
      <c r="BS6" s="36">
        <f t="shared" si="8"/>
        <v>120.03</v>
      </c>
      <c r="BT6" s="36">
        <f t="shared" si="8"/>
        <v>109.33</v>
      </c>
      <c r="BU6" s="36">
        <f t="shared" si="8"/>
        <v>100.47</v>
      </c>
      <c r="BV6" s="36">
        <f t="shared" si="8"/>
        <v>101.72</v>
      </c>
      <c r="BW6" s="36">
        <f t="shared" si="8"/>
        <v>102.38</v>
      </c>
      <c r="BX6" s="36">
        <f t="shared" si="8"/>
        <v>100.12</v>
      </c>
      <c r="BY6" s="36">
        <f t="shared" si="8"/>
        <v>98.66</v>
      </c>
      <c r="BZ6" s="35" t="str">
        <f>IF(BZ7="","",IF(BZ7="-","【-】","【"&amp;SUBSTITUTE(TEXT(BZ7,"#,##0.00"),"-","△")&amp;"】"))</f>
        <v>【103.91】</v>
      </c>
      <c r="CA6" s="36">
        <f>IF(CA7="",NA(),CA7)</f>
        <v>90.4</v>
      </c>
      <c r="CB6" s="36">
        <f t="shared" ref="CB6:CJ6" si="9">IF(CB7="",NA(),CB7)</f>
        <v>104.74</v>
      </c>
      <c r="CC6" s="36">
        <f t="shared" si="9"/>
        <v>97.12</v>
      </c>
      <c r="CD6" s="36">
        <f t="shared" si="9"/>
        <v>103.34</v>
      </c>
      <c r="CE6" s="36">
        <f t="shared" si="9"/>
        <v>114.03</v>
      </c>
      <c r="CF6" s="36">
        <f t="shared" si="9"/>
        <v>169.82</v>
      </c>
      <c r="CG6" s="36">
        <f t="shared" si="9"/>
        <v>168.2</v>
      </c>
      <c r="CH6" s="36">
        <f t="shared" si="9"/>
        <v>168.67</v>
      </c>
      <c r="CI6" s="36">
        <f t="shared" si="9"/>
        <v>174.97</v>
      </c>
      <c r="CJ6" s="36">
        <f t="shared" si="9"/>
        <v>178.59</v>
      </c>
      <c r="CK6" s="35" t="str">
        <f>IF(CK7="","",IF(CK7="-","【-】","【"&amp;SUBSTITUTE(TEXT(CK7,"#,##0.00"),"-","△")&amp;"】"))</f>
        <v>【167.11】</v>
      </c>
      <c r="CL6" s="36">
        <f>IF(CL7="",NA(),CL7)</f>
        <v>38.64</v>
      </c>
      <c r="CM6" s="36">
        <f t="shared" ref="CM6:CU6" si="10">IF(CM7="",NA(),CM7)</f>
        <v>38.61</v>
      </c>
      <c r="CN6" s="36">
        <f t="shared" si="10"/>
        <v>39.03</v>
      </c>
      <c r="CO6" s="36">
        <f t="shared" si="10"/>
        <v>39.520000000000003</v>
      </c>
      <c r="CP6" s="36">
        <f t="shared" si="10"/>
        <v>37.590000000000003</v>
      </c>
      <c r="CQ6" s="36">
        <f t="shared" si="10"/>
        <v>55.13</v>
      </c>
      <c r="CR6" s="36">
        <f t="shared" si="10"/>
        <v>54.77</v>
      </c>
      <c r="CS6" s="36">
        <f t="shared" si="10"/>
        <v>54.92</v>
      </c>
      <c r="CT6" s="36">
        <f t="shared" si="10"/>
        <v>55.63</v>
      </c>
      <c r="CU6" s="36">
        <f t="shared" si="10"/>
        <v>55.03</v>
      </c>
      <c r="CV6" s="35" t="str">
        <f>IF(CV7="","",IF(CV7="-","【-】","【"&amp;SUBSTITUTE(TEXT(CV7,"#,##0.00"),"-","△")&amp;"】"))</f>
        <v>【60.27】</v>
      </c>
      <c r="CW6" s="36">
        <f>IF(CW7="",NA(),CW7)</f>
        <v>90.3</v>
      </c>
      <c r="CX6" s="36">
        <f t="shared" ref="CX6:DF6" si="11">IF(CX7="",NA(),CX7)</f>
        <v>89.14</v>
      </c>
      <c r="CY6" s="36">
        <f t="shared" si="11"/>
        <v>88.77</v>
      </c>
      <c r="CZ6" s="36">
        <f t="shared" si="11"/>
        <v>87.07</v>
      </c>
      <c r="DA6" s="36">
        <f t="shared" si="11"/>
        <v>89.54</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49.6</v>
      </c>
      <c r="DI6" s="36">
        <f t="shared" ref="DI6:DQ6" si="12">IF(DI7="",NA(),DI7)</f>
        <v>49.66</v>
      </c>
      <c r="DJ6" s="36">
        <f t="shared" si="12"/>
        <v>50.16</v>
      </c>
      <c r="DK6" s="36">
        <f t="shared" si="12"/>
        <v>49.67</v>
      </c>
      <c r="DL6" s="36">
        <f t="shared" si="12"/>
        <v>49.75</v>
      </c>
      <c r="DM6" s="36">
        <f t="shared" si="12"/>
        <v>46.66</v>
      </c>
      <c r="DN6" s="36">
        <f t="shared" si="12"/>
        <v>47.46</v>
      </c>
      <c r="DO6" s="36">
        <f t="shared" si="12"/>
        <v>48.49</v>
      </c>
      <c r="DP6" s="36">
        <f t="shared" si="12"/>
        <v>48.05</v>
      </c>
      <c r="DQ6" s="36">
        <f t="shared" si="12"/>
        <v>48.87</v>
      </c>
      <c r="DR6" s="35" t="str">
        <f>IF(DR7="","",IF(DR7="-","【-】","【"&amp;SUBSTITUTE(TEXT(DR7,"#,##0.00"),"-","△")&amp;"】"))</f>
        <v>【48.85】</v>
      </c>
      <c r="DS6" s="35">
        <f>IF(DS7="",NA(),DS7)</f>
        <v>0</v>
      </c>
      <c r="DT6" s="36">
        <f t="shared" ref="DT6:EB6" si="13">IF(DT7="",NA(),DT7)</f>
        <v>4.9800000000000004</v>
      </c>
      <c r="DU6" s="36">
        <f t="shared" si="13"/>
        <v>6.43</v>
      </c>
      <c r="DV6" s="36">
        <f t="shared" si="13"/>
        <v>7.47</v>
      </c>
      <c r="DW6" s="36">
        <f t="shared" si="13"/>
        <v>8.39</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0.69</v>
      </c>
      <c r="EE6" s="36">
        <f t="shared" ref="EE6:EM6" si="14">IF(EE7="",NA(),EE7)</f>
        <v>0.11</v>
      </c>
      <c r="EF6" s="36">
        <f t="shared" si="14"/>
        <v>0.46</v>
      </c>
      <c r="EG6" s="35">
        <f t="shared" si="14"/>
        <v>0</v>
      </c>
      <c r="EH6" s="36">
        <f t="shared" si="14"/>
        <v>0.77</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392031</v>
      </c>
      <c r="D7" s="38">
        <v>46</v>
      </c>
      <c r="E7" s="38">
        <v>1</v>
      </c>
      <c r="F7" s="38">
        <v>0</v>
      </c>
      <c r="G7" s="38">
        <v>1</v>
      </c>
      <c r="H7" s="38" t="s">
        <v>93</v>
      </c>
      <c r="I7" s="38" t="s">
        <v>94</v>
      </c>
      <c r="J7" s="38" t="s">
        <v>95</v>
      </c>
      <c r="K7" s="38" t="s">
        <v>96</v>
      </c>
      <c r="L7" s="38" t="s">
        <v>97</v>
      </c>
      <c r="M7" s="38" t="s">
        <v>98</v>
      </c>
      <c r="N7" s="39" t="s">
        <v>99</v>
      </c>
      <c r="O7" s="39">
        <v>72.900000000000006</v>
      </c>
      <c r="P7" s="39">
        <v>96.51</v>
      </c>
      <c r="Q7" s="39">
        <v>2160</v>
      </c>
      <c r="R7" s="39">
        <v>17426</v>
      </c>
      <c r="S7" s="39">
        <v>317.20999999999998</v>
      </c>
      <c r="T7" s="39">
        <v>54.94</v>
      </c>
      <c r="U7" s="39">
        <v>16663</v>
      </c>
      <c r="V7" s="39">
        <v>26.4</v>
      </c>
      <c r="W7" s="39">
        <v>631.16999999999996</v>
      </c>
      <c r="X7" s="39">
        <v>134.19999999999999</v>
      </c>
      <c r="Y7" s="39">
        <v>119.11</v>
      </c>
      <c r="Z7" s="39">
        <v>130.6</v>
      </c>
      <c r="AA7" s="39">
        <v>124.29</v>
      </c>
      <c r="AB7" s="39">
        <v>113.43</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435.11</v>
      </c>
      <c r="AU7" s="39">
        <v>797.77</v>
      </c>
      <c r="AV7" s="39">
        <v>647.29999999999995</v>
      </c>
      <c r="AW7" s="39">
        <v>788.81</v>
      </c>
      <c r="AX7" s="39">
        <v>758.89</v>
      </c>
      <c r="AY7" s="39">
        <v>381.53</v>
      </c>
      <c r="AZ7" s="39">
        <v>391.54</v>
      </c>
      <c r="BA7" s="39">
        <v>384.34</v>
      </c>
      <c r="BB7" s="39">
        <v>359.47</v>
      </c>
      <c r="BC7" s="39">
        <v>369.69</v>
      </c>
      <c r="BD7" s="39">
        <v>261.93</v>
      </c>
      <c r="BE7" s="39">
        <v>297.29000000000002</v>
      </c>
      <c r="BF7" s="39">
        <v>318.45</v>
      </c>
      <c r="BG7" s="39">
        <v>328.26</v>
      </c>
      <c r="BH7" s="39">
        <v>362.96</v>
      </c>
      <c r="BI7" s="39">
        <v>372.18</v>
      </c>
      <c r="BJ7" s="39">
        <v>393.27</v>
      </c>
      <c r="BK7" s="39">
        <v>386.97</v>
      </c>
      <c r="BL7" s="39">
        <v>380.58</v>
      </c>
      <c r="BM7" s="39">
        <v>401.79</v>
      </c>
      <c r="BN7" s="39">
        <v>402.99</v>
      </c>
      <c r="BO7" s="39">
        <v>270.45999999999998</v>
      </c>
      <c r="BP7" s="39">
        <v>136.29</v>
      </c>
      <c r="BQ7" s="39">
        <v>117.82</v>
      </c>
      <c r="BR7" s="39">
        <v>127.48</v>
      </c>
      <c r="BS7" s="39">
        <v>120.03</v>
      </c>
      <c r="BT7" s="39">
        <v>109.33</v>
      </c>
      <c r="BU7" s="39">
        <v>100.47</v>
      </c>
      <c r="BV7" s="39">
        <v>101.72</v>
      </c>
      <c r="BW7" s="39">
        <v>102.38</v>
      </c>
      <c r="BX7" s="39">
        <v>100.12</v>
      </c>
      <c r="BY7" s="39">
        <v>98.66</v>
      </c>
      <c r="BZ7" s="39">
        <v>103.91</v>
      </c>
      <c r="CA7" s="39">
        <v>90.4</v>
      </c>
      <c r="CB7" s="39">
        <v>104.74</v>
      </c>
      <c r="CC7" s="39">
        <v>97.12</v>
      </c>
      <c r="CD7" s="39">
        <v>103.34</v>
      </c>
      <c r="CE7" s="39">
        <v>114.03</v>
      </c>
      <c r="CF7" s="39">
        <v>169.82</v>
      </c>
      <c r="CG7" s="39">
        <v>168.2</v>
      </c>
      <c r="CH7" s="39">
        <v>168.67</v>
      </c>
      <c r="CI7" s="39">
        <v>174.97</v>
      </c>
      <c r="CJ7" s="39">
        <v>178.59</v>
      </c>
      <c r="CK7" s="39">
        <v>167.11</v>
      </c>
      <c r="CL7" s="39">
        <v>38.64</v>
      </c>
      <c r="CM7" s="39">
        <v>38.61</v>
      </c>
      <c r="CN7" s="39">
        <v>39.03</v>
      </c>
      <c r="CO7" s="39">
        <v>39.520000000000003</v>
      </c>
      <c r="CP7" s="39">
        <v>37.590000000000003</v>
      </c>
      <c r="CQ7" s="39">
        <v>55.13</v>
      </c>
      <c r="CR7" s="39">
        <v>54.77</v>
      </c>
      <c r="CS7" s="39">
        <v>54.92</v>
      </c>
      <c r="CT7" s="39">
        <v>55.63</v>
      </c>
      <c r="CU7" s="39">
        <v>55.03</v>
      </c>
      <c r="CV7" s="39">
        <v>60.27</v>
      </c>
      <c r="CW7" s="39">
        <v>90.3</v>
      </c>
      <c r="CX7" s="39">
        <v>89.14</v>
      </c>
      <c r="CY7" s="39">
        <v>88.77</v>
      </c>
      <c r="CZ7" s="39">
        <v>87.07</v>
      </c>
      <c r="DA7" s="39">
        <v>89.54</v>
      </c>
      <c r="DB7" s="39">
        <v>83</v>
      </c>
      <c r="DC7" s="39">
        <v>82.89</v>
      </c>
      <c r="DD7" s="39">
        <v>82.66</v>
      </c>
      <c r="DE7" s="39">
        <v>82.04</v>
      </c>
      <c r="DF7" s="39">
        <v>81.900000000000006</v>
      </c>
      <c r="DG7" s="39">
        <v>89.92</v>
      </c>
      <c r="DH7" s="39">
        <v>49.6</v>
      </c>
      <c r="DI7" s="39">
        <v>49.66</v>
      </c>
      <c r="DJ7" s="39">
        <v>50.16</v>
      </c>
      <c r="DK7" s="39">
        <v>49.67</v>
      </c>
      <c r="DL7" s="39">
        <v>49.75</v>
      </c>
      <c r="DM7" s="39">
        <v>46.66</v>
      </c>
      <c r="DN7" s="39">
        <v>47.46</v>
      </c>
      <c r="DO7" s="39">
        <v>48.49</v>
      </c>
      <c r="DP7" s="39">
        <v>48.05</v>
      </c>
      <c r="DQ7" s="39">
        <v>48.87</v>
      </c>
      <c r="DR7" s="39">
        <v>48.85</v>
      </c>
      <c r="DS7" s="39">
        <v>0</v>
      </c>
      <c r="DT7" s="39">
        <v>4.9800000000000004</v>
      </c>
      <c r="DU7" s="39">
        <v>6.43</v>
      </c>
      <c r="DV7" s="39">
        <v>7.47</v>
      </c>
      <c r="DW7" s="39">
        <v>8.39</v>
      </c>
      <c r="DX7" s="39">
        <v>9.85</v>
      </c>
      <c r="DY7" s="39">
        <v>9.7100000000000009</v>
      </c>
      <c r="DZ7" s="39">
        <v>12.79</v>
      </c>
      <c r="EA7" s="39">
        <v>13.39</v>
      </c>
      <c r="EB7" s="39">
        <v>14.85</v>
      </c>
      <c r="EC7" s="39">
        <v>17.8</v>
      </c>
      <c r="ED7" s="39">
        <v>0.69</v>
      </c>
      <c r="EE7" s="39">
        <v>0.11</v>
      </c>
      <c r="EF7" s="39">
        <v>0.46</v>
      </c>
      <c r="EG7" s="39">
        <v>0</v>
      </c>
      <c r="EH7" s="39">
        <v>0.77</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2020-01-17T04:58:29Z</cp:lastPrinted>
  <dcterms:created xsi:type="dcterms:W3CDTF">2019-12-05T04:27:09Z</dcterms:created>
  <dcterms:modified xsi:type="dcterms:W3CDTF">2020-01-17T04:58:43Z</dcterms:modified>
  <cp:category/>
</cp:coreProperties>
</file>