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建設)水道係\■渡辺\調査提出物\H31（R1）\1328 公営企業に係る経営比較分析表（平成30年度決算）の分析等\"/>
    </mc:Choice>
  </mc:AlternateContent>
  <workbookProtection workbookAlgorithmName="SHA-512" workbookHashValue="repqCu8vE8IBetzEZCZWWvQAzfCpr+JXjMtByqRZK2wr1Srr+rnJHUw7diIKsgm4oJ1nE9wKRtP9IlsPTsNOIA==" workbookSaltValue="3tFBZieSMukwNNSFAjfsC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<sst xmlns="http://schemas.openxmlformats.org/spreadsheetml/2006/main" count="220" uniqueCount="108">
  <si>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</si>
  <si>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</si>
  <si>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</si>
  <si>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</si>
  <si>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</si>
  <si>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</si>
  <si>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</si>
  <si>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</si>
  <si>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</si>
  <si>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</si>
  <si>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</si>
  <si>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</si>
  <si>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</si>
  <si>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</si>
  <si>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</si>
  <si>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</si>
  <si>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</si>
  <si>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</si>
  <si>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</si>
  <si>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</si>
  <si>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</si>
  <si>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</si>
  <si>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</si>
  <si>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</si>
  <si>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</si>
  <si>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</si>
  <si>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</si>
  <si>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</si>
  <si>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</si>
  <si>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</si>
  <si>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</si>
  <si>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</si>
  <si>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</si>
  <si>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</si>
  <si>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</si>
  <si>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</si>
  <si>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</si>
  <si>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</si>
  <si>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</si>
  <si>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</si>
  <si>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</si>
  <si>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</si>
  <si>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</si>
  <si>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</si>
  <si>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</si>
  <si>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</si>
  <si>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</si>
  <si>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</si>
  <si>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</si>
  <si>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</si>
  <si>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</si>
  <si>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</si>
  <si>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</si>
  <si>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</si>
  <si>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</si>
  <si>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</si>
  <si>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</si>
  <si>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</si>
  <si>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</si>
  <si>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</si>
  <si>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</si>
  <si>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</si>
  <si>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</si>
  <si>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</si>
  <si>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</si>
  <si>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</si>
  <si>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</si>
  <si>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</si>
  <si>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</si>
  <si>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</si>
  <si>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</si>
  <si>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</si>
  <si>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</si>
  <si>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</si>
  <si>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</si>
  <si>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</si>
  <si>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</si>
  <si>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</si>
  <si>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</si>
  <si>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</si>
  <si>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</si>
  <si>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</si>
  <si>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</si>
  <si>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</si>
  <si>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</si>
  <si>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</si>
  <si>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</si>
  <si>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</si>
  <si>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</si>
  <si>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</si>
  <si>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</si>
  <si>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</si>
  <si>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</si>
  <si>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</si>
  <si>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</si>
  <si>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</si>
  <si>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</si>
  <si>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</si>
  <si>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</si>
  <si>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</si>
  <si>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</si>
  <si>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</si>
  <si>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</si>
  <si>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</si>
  <si>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</si>
  <si>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　有収率や管路の法定耐用年数を考慮しながら、管路更新率が１％を下回ることのないように管路更新に取り組みます。
　水道事業基本計画に基づき、老朽管の更新を実施します。</t>
    <rPh sb="2" eb="5">
      <t>ユウシュウリツ</t>
    </rPh>
    <rPh sb="6" eb="8">
      <t>カンロ</t>
    </rPh>
    <rPh sb="9" eb="11">
      <t>ホウテイ</t>
    </rPh>
    <rPh sb="11" eb="13">
      <t>タイヨウ</t>
    </rPh>
    <rPh sb="13" eb="15">
      <t>ネンスウ</t>
    </rPh>
    <rPh sb="16" eb="18">
      <t>コウリョ</t>
    </rPh>
    <rPh sb="23" eb="25">
      <t>カンロ</t>
    </rPh>
    <rPh sb="25" eb="27">
      <t>コウシン</t>
    </rPh>
    <rPh sb="27" eb="28">
      <t>リツ</t>
    </rPh>
    <rPh sb="32" eb="34">
      <t>シタマワ</t>
    </rPh>
    <rPh sb="43" eb="45">
      <t>カンロ</t>
    </rPh>
    <rPh sb="45" eb="47">
      <t>コウシン</t>
    </rPh>
    <rPh sb="48" eb="49">
      <t>ト</t>
    </rPh>
    <rPh sb="50" eb="51">
      <t>ク</t>
    </rPh>
    <rPh sb="57" eb="59">
      <t>スイドウ</t>
    </rPh>
    <rPh sb="59" eb="61">
      <t>ジギョウ</t>
    </rPh>
    <rPh sb="61" eb="63">
      <t>キホン</t>
    </rPh>
    <rPh sb="63" eb="65">
      <t>ケイカク</t>
    </rPh>
    <rPh sb="66" eb="67">
      <t>モト</t>
    </rPh>
    <rPh sb="70" eb="72">
      <t>ロウキュウ</t>
    </rPh>
    <rPh sb="72" eb="73">
      <t>カン</t>
    </rPh>
    <rPh sb="74" eb="76">
      <t>コウシン</t>
    </rPh>
    <rPh sb="77" eb="79">
      <t>ジッシ</t>
    </rPh>
    <phoneticPr fontId="4"/>
  </si>
  <si>
    <t xml:space="preserve">
　上記のことを踏まえ、将来にわたり安全で良質な水を安定的に供給するために、その収支バランスが肝要となるため、定期的な料金改定を実施し健全な会計運営を行います。</t>
    <rPh sb="2" eb="4">
      <t>ジョウキ</t>
    </rPh>
    <rPh sb="8" eb="9">
      <t>フ</t>
    </rPh>
    <rPh sb="12" eb="14">
      <t>ショウライ</t>
    </rPh>
    <rPh sb="18" eb="20">
      <t>アンゼン</t>
    </rPh>
    <rPh sb="21" eb="23">
      <t>リョウシツ</t>
    </rPh>
    <rPh sb="24" eb="25">
      <t>ミズ</t>
    </rPh>
    <rPh sb="26" eb="29">
      <t>アンテイテキ</t>
    </rPh>
    <rPh sb="30" eb="32">
      <t>キョウキュウ</t>
    </rPh>
    <rPh sb="40" eb="42">
      <t>シュウシ</t>
    </rPh>
    <rPh sb="47" eb="49">
      <t>カンヨウ</t>
    </rPh>
    <rPh sb="55" eb="58">
      <t>テイキテキ</t>
    </rPh>
    <rPh sb="59" eb="61">
      <t>リョウキン</t>
    </rPh>
    <rPh sb="61" eb="63">
      <t>カイテイ</t>
    </rPh>
    <rPh sb="64" eb="66">
      <t>ジッシ</t>
    </rPh>
    <rPh sb="67" eb="69">
      <t>ケンゼン</t>
    </rPh>
    <rPh sb="70" eb="72">
      <t>カイケイ</t>
    </rPh>
    <rPh sb="72" eb="74">
      <t>ウンエイ</t>
    </rPh>
    <rPh sb="75" eb="76">
      <t>オコナ</t>
    </rPh>
    <phoneticPr fontId="4"/>
  </si>
  <si>
    <t xml:space="preserve">
　経常収支比率、料金回収率及び有収率について、前年までの下降傾向から比較すると、良い兆しがみられる。健全な経営に向けた取り組みを今後も継続する必要があります。</t>
    <rPh sb="2" eb="4">
      <t>ケイジョウ</t>
    </rPh>
    <rPh sb="4" eb="6">
      <t>シュウシ</t>
    </rPh>
    <rPh sb="6" eb="8">
      <t>ヒリツ</t>
    </rPh>
    <rPh sb="9" eb="11">
      <t>リョウキン</t>
    </rPh>
    <rPh sb="11" eb="13">
      <t>カイシュウ</t>
    </rPh>
    <rPh sb="13" eb="14">
      <t>リツ</t>
    </rPh>
    <rPh sb="14" eb="15">
      <t>オヨ</t>
    </rPh>
    <rPh sb="16" eb="19">
      <t>ユウシュウリツ</t>
    </rPh>
    <rPh sb="24" eb="26">
      <t>ゼンネン</t>
    </rPh>
    <rPh sb="29" eb="31">
      <t>カコウ</t>
    </rPh>
    <rPh sb="31" eb="33">
      <t>ケイコウ</t>
    </rPh>
    <rPh sb="35" eb="37">
      <t>ヒカク</t>
    </rPh>
    <rPh sb="41" eb="42">
      <t>ヨ</t>
    </rPh>
    <rPh sb="43" eb="44">
      <t>キザ</t>
    </rPh>
    <rPh sb="51" eb="53">
      <t>ケンゼン</t>
    </rPh>
    <rPh sb="54" eb="56">
      <t>ケイエイ</t>
    </rPh>
    <rPh sb="57" eb="58">
      <t>ム</t>
    </rPh>
    <rPh sb="60" eb="61">
      <t>ト</t>
    </rPh>
    <rPh sb="62" eb="63">
      <t>ク</t>
    </rPh>
    <rPh sb="65" eb="67">
      <t>コンゴ</t>
    </rPh>
    <rPh sb="68" eb="70">
      <t>ケイゾク</t>
    </rPh>
    <rPh sb="72" eb="7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</si>
</sst>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5A-41C1-92F4-5D8C3304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162656"/>
        <c:axId val="37216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0.68</c:v>
                </c:pt>
                <c:pt idx="1">
                  <c:v>1.65</c:v>
                </c:pt>
                <c:pt idx="2">
                  <c:v>0.47</c:v>
                </c:pt>
                <c:pt idx="3">
                  <c:v>0.39</c:v>
                </c:pt>
                <c:pt idx="4">
                  <c:v>0.43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5A-41C1-92F4-5D8C3304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162656"/>
        <c:axId val="372164224"/>
      </c:lineChart>
      <c:dateAx>
        <c:axId val="37216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164224"/>
        <c:crosses val="autoZero"/>
        <c:auto val="1"/>
        <c:lblOffset val="100"/>
        <c:baseTimeUnit val="years"/>
      </c:dateAx>
      <c:valAx>
        <c:axId val="37216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16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43.83</c:v>
                </c:pt>
                <c:pt idx="1">
                  <c:v>42.81</c:v>
                </c:pt>
                <c:pt idx="2">
                  <c:v>42.74</c:v>
                </c:pt>
                <c:pt idx="3">
                  <c:v>42.08</c:v>
                </c:pt>
                <c:pt idx="4">
                  <c:v>40.090000000000003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CE-4AB8-9244-227E3888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39984"/>
        <c:axId val="373441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53.61</c:v>
                </c:pt>
                <c:pt idx="1">
                  <c:v>53.52</c:v>
                </c:pt>
                <c:pt idx="2">
                  <c:v>54.24</c:v>
                </c:pt>
                <c:pt idx="3">
                  <c:v>55.88</c:v>
                </c:pt>
                <c:pt idx="4">
                  <c:v>55.22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E-4AB8-9244-227E3888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39984"/>
        <c:axId val="373441160"/>
      </c:lineChart>
      <c:dateAx>
        <c:axId val="37343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441160"/>
        <c:crosses val="autoZero"/>
        <c:auto val="1"/>
        <c:lblOffset val="100"/>
        <c:baseTimeUnit val="years"/>
      </c:dateAx>
      <c:valAx>
        <c:axId val="373441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439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80.67</c:v>
                </c:pt>
                <c:pt idx="1">
                  <c:v>80.33</c:v>
                </c:pt>
                <c:pt idx="2">
                  <c:v>80.239999999999995</c:v>
                </c:pt>
                <c:pt idx="3">
                  <c:v>80.099999999999994</c:v>
                </c:pt>
                <c:pt idx="4">
                  <c:v>80.27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D8-4096-8B4A-5A5C10FA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38808"/>
        <c:axId val="373434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81.31</c:v>
                </c:pt>
                <c:pt idx="1">
                  <c:v>81.459999999999994</c:v>
                </c:pt>
                <c:pt idx="2">
                  <c:v>81.680000000000007</c:v>
                </c:pt>
                <c:pt idx="3">
                  <c:v>80.989999999999995</c:v>
                </c:pt>
                <c:pt idx="4">
                  <c:v>80.930000000000007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D8-4096-8B4A-5A5C10FA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38808"/>
        <c:axId val="373434888"/>
      </c:lineChart>
      <c:dateAx>
        <c:axId val="373438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434888"/>
        <c:crosses val="autoZero"/>
        <c:auto val="1"/>
        <c:lblOffset val="100"/>
        <c:baseTimeUnit val="years"/>
      </c:dateAx>
      <c:valAx>
        <c:axId val="373434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438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99.5</c:v>
                </c:pt>
                <c:pt idx="1">
                  <c:v>99.78</c:v>
                </c:pt>
                <c:pt idx="2">
                  <c:v>100.73</c:v>
                </c:pt>
                <c:pt idx="3">
                  <c:v>98.64</c:v>
                </c:pt>
                <c:pt idx="4">
                  <c:v>102.07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69-4F7B-8937-4BA07B8E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163832"/>
        <c:axId val="372162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109.49</c:v>
                </c:pt>
                <c:pt idx="1">
                  <c:v>111.06</c:v>
                </c:pt>
                <c:pt idx="2">
                  <c:v>111.34</c:v>
                </c:pt>
                <c:pt idx="3">
                  <c:v>110.02</c:v>
                </c:pt>
                <c:pt idx="4">
                  <c:v>108.76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69-4F7B-8937-4BA07B8E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163832"/>
        <c:axId val="372162264"/>
      </c:lineChart>
      <c:dateAx>
        <c:axId val="37216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2162264"/>
        <c:crosses val="autoZero"/>
        <c:auto val="1"/>
        <c:lblOffset val="100"/>
        <c:baseTimeUnit val="years"/>
      </c:dateAx>
      <c:valAx>
        <c:axId val="372162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216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41.79</c:v>
                </c:pt>
                <c:pt idx="1">
                  <c:v>43.96</c:v>
                </c:pt>
                <c:pt idx="2">
                  <c:v>45.29</c:v>
                </c:pt>
                <c:pt idx="3">
                  <c:v>45.79</c:v>
                </c:pt>
                <c:pt idx="4">
                  <c:v>44.98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CA-4E0E-89E9-90DE8273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29880"/>
        <c:axId val="373127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46.67</c:v>
                </c:pt>
                <c:pt idx="1">
                  <c:v>47.7</c:v>
                </c:pt>
                <c:pt idx="2">
                  <c:v>48.14</c:v>
                </c:pt>
                <c:pt idx="3">
                  <c:v>46.61</c:v>
                </c:pt>
                <c:pt idx="4">
                  <c:v>47.97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CA-4E0E-89E9-90DE8273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9880"/>
        <c:axId val="373127528"/>
      </c:lineChart>
      <c:dateAx>
        <c:axId val="373129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127528"/>
        <c:crosses val="autoZero"/>
        <c:auto val="1"/>
        <c:lblOffset val="100"/>
        <c:baseTimeUnit val="years"/>
      </c:dateAx>
      <c:valAx>
        <c:axId val="373127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129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3.91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48-4D96-BA19-3B9A0AA2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28312"/>
        <c:axId val="37312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10.029999999999999</c:v>
                </c:pt>
                <c:pt idx="1">
                  <c:v>7.26</c:v>
                </c:pt>
                <c:pt idx="2">
                  <c:v>11.13</c:v>
                </c:pt>
                <c:pt idx="3">
                  <c:v>10.84</c:v>
                </c:pt>
                <c:pt idx="4">
                  <c:v>15.33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48-4D96-BA19-3B9A0AA2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8312"/>
        <c:axId val="373128704"/>
      </c:lineChart>
      <c:dateAx>
        <c:axId val="373128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128704"/>
        <c:crosses val="autoZero"/>
        <c:auto val="1"/>
        <c:lblOffset val="100"/>
        <c:baseTimeUnit val="years"/>
      </c:dateAx>
      <c:valAx>
        <c:axId val="37312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128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1A-4AE9-8C23-E3452BAD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25960"/>
        <c:axId val="37312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9.49</c:v>
                </c:pt>
                <c:pt idx="1">
                  <c:v>9.35</c:v>
                </c:pt>
                <c:pt idx="2">
                  <c:v>10.130000000000001</c:v>
                </c:pt>
                <c:pt idx="3">
                  <c:v>7.31</c:v>
                </c:pt>
                <c:pt idx="4">
                  <c:v>7.48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1A-4AE9-8C23-E3452BAD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5960"/>
        <c:axId val="373127136"/>
      </c:lineChart>
      <c:dateAx>
        <c:axId val="373125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127136"/>
        <c:crosses val="autoZero"/>
        <c:auto val="1"/>
        <c:lblOffset val="100"/>
        <c:baseTimeUnit val="years"/>
      </c:dateAx>
      <c:valAx>
        <c:axId val="373127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125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273.55</c:v>
                </c:pt>
                <c:pt idx="1">
                  <c:v>267.63</c:v>
                </c:pt>
                <c:pt idx="2">
                  <c:v>247.26</c:v>
                </c:pt>
                <c:pt idx="3">
                  <c:v>251.35</c:v>
                </c:pt>
                <c:pt idx="4">
                  <c:v>184.43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E5-4127-8B7C-6736356E4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23608"/>
        <c:axId val="373129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406.37</c:v>
                </c:pt>
                <c:pt idx="1">
                  <c:v>398.29</c:v>
                </c:pt>
                <c:pt idx="2">
                  <c:v>388.67</c:v>
                </c:pt>
                <c:pt idx="3">
                  <c:v>355.27</c:v>
                </c:pt>
                <c:pt idx="4">
                  <c:v>359.7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E5-4127-8B7C-6736356E4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3608"/>
        <c:axId val="373129488"/>
      </c:lineChart>
      <c:dateAx>
        <c:axId val="373123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129488"/>
        <c:crosses val="autoZero"/>
        <c:auto val="1"/>
        <c:lblOffset val="100"/>
        <c:baseTimeUnit val="years"/>
      </c:dateAx>
      <c:valAx>
        <c:axId val="373129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123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865.39</c:v>
                </c:pt>
                <c:pt idx="1">
                  <c:v>875.82</c:v>
                </c:pt>
                <c:pt idx="2">
                  <c:v>877.9</c:v>
                </c:pt>
                <c:pt idx="3">
                  <c:v>918.7</c:v>
                </c:pt>
                <c:pt idx="4">
                  <c:v>780.29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05-4BD9-B469-1A7491F1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22824"/>
        <c:axId val="37312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442.54</c:v>
                </c:pt>
                <c:pt idx="1">
                  <c:v>431</c:v>
                </c:pt>
                <c:pt idx="2">
                  <c:v>422.5</c:v>
                </c:pt>
                <c:pt idx="3">
                  <c:v>458.27</c:v>
                </c:pt>
                <c:pt idx="4">
                  <c:v>447.01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05-4BD9-B469-1A7491F1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22824"/>
        <c:axId val="373124000"/>
      </c:lineChart>
      <c:dateAx>
        <c:axId val="373122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124000"/>
        <c:crosses val="autoZero"/>
        <c:auto val="1"/>
        <c:lblOffset val="100"/>
        <c:baseTimeUnit val="years"/>
      </c:dateAx>
      <c:valAx>
        <c:axId val="373124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122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94.65</c:v>
                </c:pt>
                <c:pt idx="1">
                  <c:v>94.89</c:v>
                </c:pt>
                <c:pt idx="2">
                  <c:v>96.54</c:v>
                </c:pt>
                <c:pt idx="3">
                  <c:v>93.81</c:v>
                </c:pt>
                <c:pt idx="4">
                  <c:v>98.96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A4-4529-BFB7-5ABEE525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35672"/>
        <c:axId val="373436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</c:v>
                </c:pt>
                <c:pt idx="1">
                  <c:v>100.82</c:v>
                </c:pt>
                <c:pt idx="2">
                  <c:v>101.64</c:v>
                </c:pt>
                <c:pt idx="3">
                  <c:v>96.77</c:v>
                </c:pt>
                <c:pt idx="4">
                  <c:v>95.81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A4-4529-BFB7-5ABEE525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35672"/>
        <c:axId val="373436456"/>
      </c:lineChart>
      <c:dateAx>
        <c:axId val="373435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436456"/>
        <c:crosses val="autoZero"/>
        <c:auto val="1"/>
        <c:lblOffset val="100"/>
        <c:baseTimeUnit val="years"/>
      </c:dateAx>
      <c:valAx>
        <c:axId val="373436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435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127.37</c:v>
                </c:pt>
                <c:pt idx="1">
                  <c:v>126.12</c:v>
                </c:pt>
                <c:pt idx="2">
                  <c:v>124.22</c:v>
                </c:pt>
                <c:pt idx="3">
                  <c:v>128.01</c:v>
                </c:pt>
                <c:pt idx="4">
                  <c:v>152.59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70-4E4F-B130-82F05DAC1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439592"/>
        <c:axId val="37343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181.67</c:v>
                </c:pt>
                <c:pt idx="1">
                  <c:v>179.55</c:v>
                </c:pt>
                <c:pt idx="2">
                  <c:v>179.16</c:v>
                </c:pt>
                <c:pt idx="3">
                  <c:v>187.18</c:v>
                </c:pt>
                <c:pt idx="4">
                  <c:v>189.58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70-4E4F-B130-82F05DAC1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39592"/>
        <c:axId val="373436848"/>
      </c:lineChart>
      <c:dateAx>
        <c:axId val="373439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3436848"/>
        <c:crosses val="autoZero"/>
        <c:auto val="1"/>
        <c:lblOffset val="100"/>
        <c:baseTimeUnit val="years"/>
      </c:dateAx>
      <c:valAx>
        <c:axId val="37343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439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P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高知県　黒潮町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A7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11252</v>
      </c>
      <c r="AM8" s="70"/>
      <c r="AN8" s="70"/>
      <c r="AO8" s="70"/>
      <c r="AP8" s="70"/>
      <c r="AQ8" s="70"/>
      <c r="AR8" s="70"/>
      <c r="AS8" s="70"/>
      <c r="AT8" s="66">
        <f>データ!$S$6</f>
        <v>188.46</v>
      </c>
      <c r="AU8" s="67"/>
      <c r="AV8" s="67"/>
      <c r="AW8" s="67"/>
      <c r="AX8" s="67"/>
      <c r="AY8" s="67"/>
      <c r="AZ8" s="67"/>
      <c r="BA8" s="67"/>
      <c r="BB8" s="69">
        <f>データ!$T$6</f>
        <v>59.7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51.1</v>
      </c>
      <c r="J10" s="67"/>
      <c r="K10" s="67"/>
      <c r="L10" s="67"/>
      <c r="M10" s="67"/>
      <c r="N10" s="67"/>
      <c r="O10" s="68"/>
      <c r="P10" s="69">
        <f>データ!$P$6</f>
        <v>98.89</v>
      </c>
      <c r="Q10" s="69"/>
      <c r="R10" s="69"/>
      <c r="S10" s="69"/>
      <c r="T10" s="69"/>
      <c r="U10" s="69"/>
      <c r="V10" s="69"/>
      <c r="W10" s="70">
        <f>データ!$Q$6</f>
        <v>2990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11092</v>
      </c>
      <c r="AM10" s="70"/>
      <c r="AN10" s="70"/>
      <c r="AO10" s="70"/>
      <c r="AP10" s="70"/>
      <c r="AQ10" s="70"/>
      <c r="AR10" s="70"/>
      <c r="AS10" s="70"/>
      <c r="AT10" s="66">
        <f>データ!$V$6</f>
        <v>228.76</v>
      </c>
      <c r="AU10" s="67"/>
      <c r="AV10" s="67"/>
      <c r="AW10" s="67"/>
      <c r="AX10" s="67"/>
      <c r="AY10" s="67"/>
      <c r="AZ10" s="67"/>
      <c r="BA10" s="67"/>
      <c r="BB10" s="69">
        <f>データ!$W$6</f>
        <v>48.49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pMTeohqqn7hE7oU2Um2AuZH/dB0bdoxe5LaEiiY683MgxWu41AH3POXHH3F1AbMoX3BRcLtJdGZOKDzGLx2y2w==" saltValue="dGOP06LmMsxtMwvUFONz9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394289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高知県　黒潮町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51.1</v>
      </c>
      <c r="P6" s="35">
        <f t="shared" si="3"/>
        <v>98.89</v>
      </c>
      <c r="Q6" s="35">
        <f t="shared" si="3"/>
        <v>2990</v>
      </c>
      <c r="R6" s="35">
        <f t="shared" si="3"/>
        <v>11252</v>
      </c>
      <c r="S6" s="35">
        <f t="shared" si="3"/>
        <v>188.46</v>
      </c>
      <c r="T6" s="35">
        <f t="shared" si="3"/>
        <v>59.7</v>
      </c>
      <c r="U6" s="35">
        <f t="shared" si="3"/>
        <v>11092</v>
      </c>
      <c r="V6" s="35">
        <f t="shared" si="3"/>
        <v>228.76</v>
      </c>
      <c r="W6" s="35">
        <f t="shared" si="3"/>
        <v>48.49</v>
      </c>
      <c r="X6" s="36">
        <f>IF(X7="",NA(),X7)</f>
        <v>99.5</v>
      </c>
      <c r="Y6" s="36">
        <f t="shared" ref="Y6:AG6" si="4">IF(Y7="",NA(),Y7)</f>
        <v>99.78</v>
      </c>
      <c r="Z6" s="36">
        <f t="shared" si="4"/>
        <v>100.73</v>
      </c>
      <c r="AA6" s="36">
        <f t="shared" si="4"/>
        <v>98.64</v>
      </c>
      <c r="AB6" s="36">
        <f t="shared" si="4"/>
        <v>102.07</v>
      </c>
      <c r="AC6" s="36">
        <f t="shared" si="4"/>
        <v>109.49</v>
      </c>
      <c r="AD6" s="36">
        <f t="shared" si="4"/>
        <v>111.06</v>
      </c>
      <c r="AE6" s="36">
        <f t="shared" si="4"/>
        <v>111.34</v>
      </c>
      <c r="AF6" s="36">
        <f t="shared" si="4"/>
        <v>110.02</v>
      </c>
      <c r="AG6" s="36">
        <f t="shared" si="4"/>
        <v>108.76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9.49</v>
      </c>
      <c r="AO6" s="36">
        <f t="shared" si="5"/>
        <v>9.35</v>
      </c>
      <c r="AP6" s="36">
        <f t="shared" si="5"/>
        <v>10.130000000000001</v>
      </c>
      <c r="AQ6" s="36">
        <f t="shared" si="5"/>
        <v>7.31</v>
      </c>
      <c r="AR6" s="36">
        <f t="shared" si="5"/>
        <v>7.48</v>
      </c>
      <c r="AS6" s="35" t="str">
        <f>IF(AS7="","",IF(AS7="-","【-】","【"&amp;SUBSTITUTE(TEXT(AS7,"#,##0.00"),"-","△")&amp;"】"))</f>
        <v>【1.05】</v>
      </c>
      <c r="AT6" s="36">
        <f>IF(AT7="",NA(),AT7)</f>
        <v>273.55</v>
      </c>
      <c r="AU6" s="36">
        <f t="shared" ref="AU6:BC6" si="6">IF(AU7="",NA(),AU7)</f>
        <v>267.63</v>
      </c>
      <c r="AV6" s="36">
        <f t="shared" si="6"/>
        <v>247.26</v>
      </c>
      <c r="AW6" s="36">
        <f t="shared" si="6"/>
        <v>251.35</v>
      </c>
      <c r="AX6" s="36">
        <f t="shared" si="6"/>
        <v>184.43</v>
      </c>
      <c r="AY6" s="36">
        <f t="shared" si="6"/>
        <v>406.37</v>
      </c>
      <c r="AZ6" s="36">
        <f t="shared" si="6"/>
        <v>398.29</v>
      </c>
      <c r="BA6" s="36">
        <f t="shared" si="6"/>
        <v>388.67</v>
      </c>
      <c r="BB6" s="36">
        <f t="shared" si="6"/>
        <v>355.27</v>
      </c>
      <c r="BC6" s="36">
        <f t="shared" si="6"/>
        <v>359.7</v>
      </c>
      <c r="BD6" s="35" t="str">
        <f>IF(BD7="","",IF(BD7="-","【-】","【"&amp;SUBSTITUTE(TEXT(BD7,"#,##0.00"),"-","△")&amp;"】"))</f>
        <v>【261.93】</v>
      </c>
      <c r="BE6" s="36">
        <f>IF(BE7="",NA(),BE7)</f>
        <v>865.39</v>
      </c>
      <c r="BF6" s="36">
        <f t="shared" ref="BF6:BN6" si="7">IF(BF7="",NA(),BF7)</f>
        <v>875.82</v>
      </c>
      <c r="BG6" s="36">
        <f t="shared" si="7"/>
        <v>877.9</v>
      </c>
      <c r="BH6" s="36">
        <f t="shared" si="7"/>
        <v>918.7</v>
      </c>
      <c r="BI6" s="36">
        <f t="shared" si="7"/>
        <v>780.29</v>
      </c>
      <c r="BJ6" s="36">
        <f t="shared" si="7"/>
        <v>442.54</v>
      </c>
      <c r="BK6" s="36">
        <f t="shared" si="7"/>
        <v>431</v>
      </c>
      <c r="BL6" s="36">
        <f t="shared" si="7"/>
        <v>422.5</v>
      </c>
      <c r="BM6" s="36">
        <f t="shared" si="7"/>
        <v>458.27</v>
      </c>
      <c r="BN6" s="36">
        <f t="shared" si="7"/>
        <v>447.01</v>
      </c>
      <c r="BO6" s="35" t="str">
        <f>IF(BO7="","",IF(BO7="-","【-】","【"&amp;SUBSTITUTE(TEXT(BO7,"#,##0.00"),"-","△")&amp;"】"))</f>
        <v>【270.46】</v>
      </c>
      <c r="BP6" s="36">
        <f>IF(BP7="",NA(),BP7)</f>
        <v>94.65</v>
      </c>
      <c r="BQ6" s="36">
        <f t="shared" ref="BQ6:BY6" si="8">IF(BQ7="",NA(),BQ7)</f>
        <v>94.89</v>
      </c>
      <c r="BR6" s="36">
        <f t="shared" si="8"/>
        <v>96.54</v>
      </c>
      <c r="BS6" s="36">
        <f t="shared" si="8"/>
        <v>93.81</v>
      </c>
      <c r="BT6" s="36">
        <f t="shared" si="8"/>
        <v>98.96</v>
      </c>
      <c r="BU6" s="36">
        <f t="shared" si="8"/>
        <v>98.6</v>
      </c>
      <c r="BV6" s="36">
        <f t="shared" si="8"/>
        <v>100.82</v>
      </c>
      <c r="BW6" s="36">
        <f t="shared" si="8"/>
        <v>101.64</v>
      </c>
      <c r="BX6" s="36">
        <f t="shared" si="8"/>
        <v>96.77</v>
      </c>
      <c r="BY6" s="36">
        <f t="shared" si="8"/>
        <v>95.81</v>
      </c>
      <c r="BZ6" s="35" t="str">
        <f>IF(BZ7="","",IF(BZ7="-","【-】","【"&amp;SUBSTITUTE(TEXT(BZ7,"#,##0.00"),"-","△")&amp;"】"))</f>
        <v>【103.91】</v>
      </c>
      <c r="CA6" s="36">
        <f>IF(CA7="",NA(),CA7)</f>
        <v>127.37</v>
      </c>
      <c r="CB6" s="36">
        <f t="shared" ref="CB6:CJ6" si="9">IF(CB7="",NA(),CB7)</f>
        <v>126.12</v>
      </c>
      <c r="CC6" s="36">
        <f t="shared" si="9"/>
        <v>124.22</v>
      </c>
      <c r="CD6" s="36">
        <f t="shared" si="9"/>
        <v>128.01</v>
      </c>
      <c r="CE6" s="36">
        <f t="shared" si="9"/>
        <v>152.59</v>
      </c>
      <c r="CF6" s="36">
        <f t="shared" si="9"/>
        <v>181.67</v>
      </c>
      <c r="CG6" s="36">
        <f t="shared" si="9"/>
        <v>179.55</v>
      </c>
      <c r="CH6" s="36">
        <f t="shared" si="9"/>
        <v>179.16</v>
      </c>
      <c r="CI6" s="36">
        <f t="shared" si="9"/>
        <v>187.18</v>
      </c>
      <c r="CJ6" s="36">
        <f t="shared" si="9"/>
        <v>189.58</v>
      </c>
      <c r="CK6" s="35" t="str">
        <f>IF(CK7="","",IF(CK7="-","【-】","【"&amp;SUBSTITUTE(TEXT(CK7,"#,##0.00"),"-","△")&amp;"】"))</f>
        <v>【167.11】</v>
      </c>
      <c r="CL6" s="36">
        <f>IF(CL7="",NA(),CL7)</f>
        <v>43.83</v>
      </c>
      <c r="CM6" s="36">
        <f t="shared" ref="CM6:CU6" si="10">IF(CM7="",NA(),CM7)</f>
        <v>42.81</v>
      </c>
      <c r="CN6" s="36">
        <f t="shared" si="10"/>
        <v>42.74</v>
      </c>
      <c r="CO6" s="36">
        <f t="shared" si="10"/>
        <v>42.08</v>
      </c>
      <c r="CP6" s="36">
        <f t="shared" si="10"/>
        <v>40.090000000000003</v>
      </c>
      <c r="CQ6" s="36">
        <f t="shared" si="10"/>
        <v>53.61</v>
      </c>
      <c r="CR6" s="36">
        <f t="shared" si="10"/>
        <v>53.52</v>
      </c>
      <c r="CS6" s="36">
        <f t="shared" si="10"/>
        <v>54.24</v>
      </c>
      <c r="CT6" s="36">
        <f t="shared" si="10"/>
        <v>55.88</v>
      </c>
      <c r="CU6" s="36">
        <f t="shared" si="10"/>
        <v>55.22</v>
      </c>
      <c r="CV6" s="35" t="str">
        <f>IF(CV7="","",IF(CV7="-","【-】","【"&amp;SUBSTITUTE(TEXT(CV7,"#,##0.00"),"-","△")&amp;"】"))</f>
        <v>【60.27】</v>
      </c>
      <c r="CW6" s="36">
        <f>IF(CW7="",NA(),CW7)</f>
        <v>80.67</v>
      </c>
      <c r="CX6" s="36">
        <f t="shared" ref="CX6:DF6" si="11">IF(CX7="",NA(),CX7)</f>
        <v>80.33</v>
      </c>
      <c r="CY6" s="36">
        <f t="shared" si="11"/>
        <v>80.239999999999995</v>
      </c>
      <c r="CZ6" s="36">
        <f t="shared" si="11"/>
        <v>80.099999999999994</v>
      </c>
      <c r="DA6" s="36">
        <f t="shared" si="11"/>
        <v>80.27</v>
      </c>
      <c r="DB6" s="36">
        <f t="shared" si="11"/>
        <v>81.31</v>
      </c>
      <c r="DC6" s="36">
        <f t="shared" si="11"/>
        <v>81.459999999999994</v>
      </c>
      <c r="DD6" s="36">
        <f t="shared" si="11"/>
        <v>81.680000000000007</v>
      </c>
      <c r="DE6" s="36">
        <f t="shared" si="11"/>
        <v>80.989999999999995</v>
      </c>
      <c r="DF6" s="36">
        <f t="shared" si="11"/>
        <v>80.930000000000007</v>
      </c>
      <c r="DG6" s="35" t="str">
        <f>IF(DG7="","",IF(DG7="-","【-】","【"&amp;SUBSTITUTE(TEXT(DG7,"#,##0.00"),"-","△")&amp;"】"))</f>
        <v>【89.92】</v>
      </c>
      <c r="DH6" s="36">
        <f>IF(DH7="",NA(),DH7)</f>
        <v>41.79</v>
      </c>
      <c r="DI6" s="36">
        <f t="shared" ref="DI6:DQ6" si="12">IF(DI7="",NA(),DI7)</f>
        <v>43.96</v>
      </c>
      <c r="DJ6" s="36">
        <f t="shared" si="12"/>
        <v>45.29</v>
      </c>
      <c r="DK6" s="36">
        <f t="shared" si="12"/>
        <v>45.79</v>
      </c>
      <c r="DL6" s="36">
        <f t="shared" si="12"/>
        <v>44.98</v>
      </c>
      <c r="DM6" s="36">
        <f t="shared" si="12"/>
        <v>46.67</v>
      </c>
      <c r="DN6" s="36">
        <f t="shared" si="12"/>
        <v>47.7</v>
      </c>
      <c r="DO6" s="36">
        <f t="shared" si="12"/>
        <v>48.14</v>
      </c>
      <c r="DP6" s="36">
        <f t="shared" si="12"/>
        <v>46.61</v>
      </c>
      <c r="DQ6" s="36">
        <f t="shared" si="12"/>
        <v>47.97</v>
      </c>
      <c r="DR6" s="35" t="str">
        <f>IF(DR7="","",IF(DR7="-","【-】","【"&amp;SUBSTITUTE(TEXT(DR7,"#,##0.00"),"-","△")&amp;"】"))</f>
        <v>【48.85】</v>
      </c>
      <c r="DS6" s="36">
        <f>IF(DS7="",NA(),DS7)</f>
        <v>3.91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10.029999999999999</v>
      </c>
      <c r="DY6" s="36">
        <f t="shared" si="13"/>
        <v>7.26</v>
      </c>
      <c r="DZ6" s="36">
        <f t="shared" si="13"/>
        <v>11.13</v>
      </c>
      <c r="EA6" s="36">
        <f t="shared" si="13"/>
        <v>10.84</v>
      </c>
      <c r="EB6" s="36">
        <f t="shared" si="13"/>
        <v>15.33</v>
      </c>
      <c r="EC6" s="35" t="str">
        <f>IF(EC7="","",IF(EC7="-","【-】","【"&amp;SUBSTITUTE(TEXT(EC7,"#,##0.00"),"-","△")&amp;"】"))</f>
        <v>【17.80】</v>
      </c>
      <c r="ED6" s="36">
        <f>IF(ED7="",NA(),ED7)</f>
        <v>0.38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0.68</v>
      </c>
      <c r="EJ6" s="36">
        <f t="shared" si="14"/>
        <v>1.65</v>
      </c>
      <c r="EK6" s="36">
        <f t="shared" si="14"/>
        <v>0.47</v>
      </c>
      <c r="EL6" s="36">
        <f t="shared" si="14"/>
        <v>0.39</v>
      </c>
      <c r="EM6" s="36">
        <f t="shared" si="14"/>
        <v>0.43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394289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51.1</v>
      </c>
      <c r="P7" s="39">
        <v>98.89</v>
      </c>
      <c r="Q7" s="39">
        <v>2990</v>
      </c>
      <c r="R7" s="39">
        <v>11252</v>
      </c>
      <c r="S7" s="39">
        <v>188.46</v>
      </c>
      <c r="T7" s="39">
        <v>59.7</v>
      </c>
      <c r="U7" s="39">
        <v>11092</v>
      </c>
      <c r="V7" s="39">
        <v>228.76</v>
      </c>
      <c r="W7" s="39">
        <v>48.49</v>
      </c>
      <c r="X7" s="39">
        <v>99.5</v>
      </c>
      <c r="Y7" s="39">
        <v>99.78</v>
      </c>
      <c r="Z7" s="39">
        <v>100.73</v>
      </c>
      <c r="AA7" s="39">
        <v>98.64</v>
      </c>
      <c r="AB7" s="39">
        <v>102.07</v>
      </c>
      <c r="AC7" s="39">
        <v>109.49</v>
      </c>
      <c r="AD7" s="39">
        <v>111.06</v>
      </c>
      <c r="AE7" s="39">
        <v>111.34</v>
      </c>
      <c r="AF7" s="39">
        <v>110.02</v>
      </c>
      <c r="AG7" s="39">
        <v>108.76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9.49</v>
      </c>
      <c r="AO7" s="39">
        <v>9.35</v>
      </c>
      <c r="AP7" s="39">
        <v>10.130000000000001</v>
      </c>
      <c r="AQ7" s="39">
        <v>7.31</v>
      </c>
      <c r="AR7" s="39">
        <v>7.48</v>
      </c>
      <c r="AS7" s="39">
        <v>1.05</v>
      </c>
      <c r="AT7" s="39">
        <v>273.55</v>
      </c>
      <c r="AU7" s="39">
        <v>267.63</v>
      </c>
      <c r="AV7" s="39">
        <v>247.26</v>
      </c>
      <c r="AW7" s="39">
        <v>251.35</v>
      </c>
      <c r="AX7" s="39">
        <v>184.43</v>
      </c>
      <c r="AY7" s="39">
        <v>406.37</v>
      </c>
      <c r="AZ7" s="39">
        <v>398.29</v>
      </c>
      <c r="BA7" s="39">
        <v>388.67</v>
      </c>
      <c r="BB7" s="39">
        <v>355.27</v>
      </c>
      <c r="BC7" s="39">
        <v>359.7</v>
      </c>
      <c r="BD7" s="39">
        <v>261.93</v>
      </c>
      <c r="BE7" s="39">
        <v>865.39</v>
      </c>
      <c r="BF7" s="39">
        <v>875.82</v>
      </c>
      <c r="BG7" s="39">
        <v>877.9</v>
      </c>
      <c r="BH7" s="39">
        <v>918.7</v>
      </c>
      <c r="BI7" s="39">
        <v>780.29</v>
      </c>
      <c r="BJ7" s="39">
        <v>442.54</v>
      </c>
      <c r="BK7" s="39">
        <v>431</v>
      </c>
      <c r="BL7" s="39">
        <v>422.5</v>
      </c>
      <c r="BM7" s="39">
        <v>458.27</v>
      </c>
      <c r="BN7" s="39">
        <v>447.01</v>
      </c>
      <c r="BO7" s="39">
        <v>270.45999999999998</v>
      </c>
      <c r="BP7" s="39">
        <v>94.65</v>
      </c>
      <c r="BQ7" s="39">
        <v>94.89</v>
      </c>
      <c r="BR7" s="39">
        <v>96.54</v>
      </c>
      <c r="BS7" s="39">
        <v>93.81</v>
      </c>
      <c r="BT7" s="39">
        <v>98.96</v>
      </c>
      <c r="BU7" s="39">
        <v>98.6</v>
      </c>
      <c r="BV7" s="39">
        <v>100.82</v>
      </c>
      <c r="BW7" s="39">
        <v>101.64</v>
      </c>
      <c r="BX7" s="39">
        <v>96.77</v>
      </c>
      <c r="BY7" s="39">
        <v>95.81</v>
      </c>
      <c r="BZ7" s="39">
        <v>103.91</v>
      </c>
      <c r="CA7" s="39">
        <v>127.37</v>
      </c>
      <c r="CB7" s="39">
        <v>126.12</v>
      </c>
      <c r="CC7" s="39">
        <v>124.22</v>
      </c>
      <c r="CD7" s="39">
        <v>128.01</v>
      </c>
      <c r="CE7" s="39">
        <v>152.59</v>
      </c>
      <c r="CF7" s="39">
        <v>181.67</v>
      </c>
      <c r="CG7" s="39">
        <v>179.55</v>
      </c>
      <c r="CH7" s="39">
        <v>179.16</v>
      </c>
      <c r="CI7" s="39">
        <v>187.18</v>
      </c>
      <c r="CJ7" s="39">
        <v>189.58</v>
      </c>
      <c r="CK7" s="39">
        <v>167.11</v>
      </c>
      <c r="CL7" s="39">
        <v>43.83</v>
      </c>
      <c r="CM7" s="39">
        <v>42.81</v>
      </c>
      <c r="CN7" s="39">
        <v>42.74</v>
      </c>
      <c r="CO7" s="39">
        <v>42.08</v>
      </c>
      <c r="CP7" s="39">
        <v>40.090000000000003</v>
      </c>
      <c r="CQ7" s="39">
        <v>53.61</v>
      </c>
      <c r="CR7" s="39">
        <v>53.52</v>
      </c>
      <c r="CS7" s="39">
        <v>54.24</v>
      </c>
      <c r="CT7" s="39">
        <v>55.88</v>
      </c>
      <c r="CU7" s="39">
        <v>55.22</v>
      </c>
      <c r="CV7" s="39">
        <v>60.27</v>
      </c>
      <c r="CW7" s="39">
        <v>80.67</v>
      </c>
      <c r="CX7" s="39">
        <v>80.33</v>
      </c>
      <c r="CY7" s="39">
        <v>80.239999999999995</v>
      </c>
      <c r="CZ7" s="39">
        <v>80.099999999999994</v>
      </c>
      <c r="DA7" s="39">
        <v>80.27</v>
      </c>
      <c r="DB7" s="39">
        <v>81.31</v>
      </c>
      <c r="DC7" s="39">
        <v>81.459999999999994</v>
      </c>
      <c r="DD7" s="39">
        <v>81.680000000000007</v>
      </c>
      <c r="DE7" s="39">
        <v>80.989999999999995</v>
      </c>
      <c r="DF7" s="39">
        <v>80.930000000000007</v>
      </c>
      <c r="DG7" s="39">
        <v>89.92</v>
      </c>
      <c r="DH7" s="39">
        <v>41.79</v>
      </c>
      <c r="DI7" s="39">
        <v>43.96</v>
      </c>
      <c r="DJ7" s="39">
        <v>45.29</v>
      </c>
      <c r="DK7" s="39">
        <v>45.79</v>
      </c>
      <c r="DL7" s="39">
        <v>44.98</v>
      </c>
      <c r="DM7" s="39">
        <v>46.67</v>
      </c>
      <c r="DN7" s="39">
        <v>47.7</v>
      </c>
      <c r="DO7" s="39">
        <v>48.14</v>
      </c>
      <c r="DP7" s="39">
        <v>46.61</v>
      </c>
      <c r="DQ7" s="39">
        <v>47.97</v>
      </c>
      <c r="DR7" s="39">
        <v>48.85</v>
      </c>
      <c r="DS7" s="39">
        <v>3.91</v>
      </c>
      <c r="DT7" s="39">
        <v>0</v>
      </c>
      <c r="DU7" s="39">
        <v>0</v>
      </c>
      <c r="DV7" s="39">
        <v>0</v>
      </c>
      <c r="DW7" s="39">
        <v>0</v>
      </c>
      <c r="DX7" s="39">
        <v>10.029999999999999</v>
      </c>
      <c r="DY7" s="39">
        <v>7.26</v>
      </c>
      <c r="DZ7" s="39">
        <v>11.13</v>
      </c>
      <c r="EA7" s="39">
        <v>10.84</v>
      </c>
      <c r="EB7" s="39">
        <v>15.33</v>
      </c>
      <c r="EC7" s="39">
        <v>17.8</v>
      </c>
      <c r="ED7" s="39">
        <v>0.38</v>
      </c>
      <c r="EE7" s="39">
        <v>0</v>
      </c>
      <c r="EF7" s="39">
        <v>0</v>
      </c>
      <c r="EG7" s="39">
        <v>0</v>
      </c>
      <c r="EH7" s="39">
        <v>0</v>
      </c>
      <c r="EI7" s="39">
        <v>0.68</v>
      </c>
      <c r="EJ7" s="39">
        <v>1.65</v>
      </c>
      <c r="EK7" s="39">
        <v>0.47</v>
      </c>
      <c r="EL7" s="39">
        <v>0.39</v>
      </c>
      <c r="EM7" s="39">
        <v>0.43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渡辺 浩二</cp:lastModifiedBy>
  <dcterms:created xsi:type="dcterms:W3CDTF">2019-12-05T04:27:31Z</dcterms:created>
  <dcterms:modified xsi:type="dcterms:W3CDTF">2020-02-09T08:38:42Z</dcterms:modified>
  <cp:category/>
</cp:coreProperties>
</file>