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LS210D156\share\410101_簡易水道\01_調査\2019\202001_公営企業に係る経営比較分析\【経営比較分析表】2018_393037_47_010\"/>
    </mc:Choice>
  </mc:AlternateContent>
  <xr:revisionPtr revIDLastSave="0" documentId="13_ncr:1_{6FC6E247-B7AF-4BF2-8EBE-1ED00E4E8B23}" xr6:coauthVersionLast="36" xr6:coauthVersionMax="36" xr10:uidLastSave="{00000000-0000-0000-0000-000000000000}"/>
  <workbookProtection workbookAlgorithmName="SHA-512" workbookHashValue="AJY+q/xcKjDYLNYOWvvtPFzo4hZaZewxi+yu5hi5wUSxe0rqr/ym4n59dCyCxS6JjUn3TSUgvwpiERap6y2HXA==" workbookSaltValue="TrLHlar0AfDTozrvsvL4MQ=="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O6" i="5"/>
  <c r="N6" i="5"/>
  <c r="B10" i="4" s="1"/>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W10" i="4"/>
  <c r="P10" i="4"/>
  <c r="I10" i="4"/>
  <c r="BB8" i="4"/>
  <c r="AT8" i="4"/>
  <c r="W8" i="4"/>
  <c r="P8" i="4"/>
  <c r="B6" i="4"/>
  <c r="C10" i="5" l="1"/>
  <c r="D10" i="5"/>
  <c r="E10" i="5"/>
  <c r="B10" i="5"/>
</calcChain>
</file>

<file path=xl/sharedStrings.xml><?xml version="1.0" encoding="utf-8"?>
<sst xmlns="http://schemas.openxmlformats.org/spreadsheetml/2006/main" count="225" uniqueCount="113">
  <si>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</si>
  <si>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</si>
  <si>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</si>
  <si>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</si>
  <si>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</si>
  <si>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</si>
  <si>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</si>
  <si>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</si>
  <si>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</si>
  <si>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</si>
  <si>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</si>
  <si>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</si>
  <si>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</si>
  <si>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</si>
  <si>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</si>
  <si>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</si>
  <si>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</si>
  <si>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</si>
  <si>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</si>
  <si>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</si>
  <si>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</si>
  <si>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</si>
  <si>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</si>
  <si>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</si>
  <si>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</si>
  <si>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</si>
  <si>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</si>
  <si>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</si>
  <si>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</si>
  <si>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</si>
  <si>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</si>
  <si>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</si>
  <si>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</si>
  <si>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</si>
  <si>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</si>
  <si>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</si>
  <si>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</si>
  <si>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</si>
  <si>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</si>
  <si>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</si>
  <si>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</si>
  <si>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</si>
  <si>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</si>
  <si>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</si>
  <si>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</si>
  <si>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</si>
  <si>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</si>
  <si>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</si>
  <si>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</si>
  <si>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</si>
  <si>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</si>
  <si>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</si>
  <si>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</si>
  <si>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</si>
  <si>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</si>
  <si>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</si>
  <si>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</si>
  <si>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</si>
  <si>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</si>
  <si>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</si>
  <si>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</si>
  <si>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</si>
  <si>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</si>
  <si>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</si>
  <si>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</si>
  <si>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</si>
  <si>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</si>
  <si>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</si>
  <si>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</si>
  <si>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</si>
  <si>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</si>
  <si>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</si>
  <si>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</si>
  <si>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</si>
  <si>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</si>
  <si>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</si>
  <si>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</si>
  <si>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</si>
  <si>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</si>
  <si>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</si>
  <si>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</si>
  <si>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</si>
  <si>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</si>
  <si>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</si>
  <si>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</si>
  <si>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</si>
  <si>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</si>
  <si>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</si>
  <si>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</si>
  <si>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</si>
  <si>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</si>
  <si>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</si>
  <si>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</si>
  <si>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</si>
  <si>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</si>
  <si>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</si>
  <si>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</si>
  <si>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田野町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</si>
  <si>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</si>
  <si>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</si>
  <si>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</si>
  <si>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</si>
  <si>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</si>
  <si>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</si>
  <si>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</si>
  <si>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</si>
  <si>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</si>
  <si>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</si>
  <si>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</si>
  <si>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</si>
  <si>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①収支的収支比率
　給水人口は減少傾向にあるが料金収入は減少しておらず、ほぼ横ばいである。しかしながら給水に係る維持管理費等を料金収入で賄えておらず、一般会計からの繰入金に依存している状況である。今後は適正な料金改定や経費削減に努め経営改善を図っていく必要がある。
④企業債残高対給水収益比率
　類似団体平均値よりも上回っているため、料金設定や投資規模、投資時期が適正であるか見直す必要がある。
⑤料金回収率
　近年と比較し、やや改善しているが、依然として給水に係る費用を給水収益以外で賄っている状況であるため、適切な料金設定により給水収益の確保を検討していく必要がある。
⑦施設利用率
　類似団体の平均値を下回っているが、季節により一日配水能力相当を配水することもあるため、施設規模は適当である。
⑧有収率
　類似団体よりも上回っているほか、前年より改善が見られることから、基幹改良工事による老朽管の更新の効果が表れていると考えられる。</t>
    <rPh sb="1" eb="3">
      <t>シュウシ</t>
    </rPh>
    <rPh sb="3" eb="4">
      <t>テキ</t>
    </rPh>
    <rPh sb="4" eb="6">
      <t>シュウシ</t>
    </rPh>
    <rPh sb="6" eb="8">
      <t>ヒリツ</t>
    </rPh>
    <rPh sb="10" eb="12">
      <t>キュウスイ</t>
    </rPh>
    <rPh sb="12" eb="14">
      <t>ジンコウ</t>
    </rPh>
    <rPh sb="15" eb="17">
      <t>ゲンショウ</t>
    </rPh>
    <rPh sb="17" eb="19">
      <t>ケイコウ</t>
    </rPh>
    <rPh sb="23" eb="25">
      <t>リョウキン</t>
    </rPh>
    <rPh sb="25" eb="27">
      <t>シュウニュウ</t>
    </rPh>
    <rPh sb="28" eb="30">
      <t>ゲンショウ</t>
    </rPh>
    <rPh sb="38" eb="39">
      <t>ヨコ</t>
    </rPh>
    <rPh sb="51" eb="53">
      <t>キュウスイ</t>
    </rPh>
    <rPh sb="54" eb="55">
      <t>カカ</t>
    </rPh>
    <rPh sb="56" eb="58">
      <t>イジ</t>
    </rPh>
    <rPh sb="58" eb="61">
      <t>カンリヒ</t>
    </rPh>
    <rPh sb="61" eb="62">
      <t>トウ</t>
    </rPh>
    <rPh sb="63" eb="65">
      <t>リョウキン</t>
    </rPh>
    <rPh sb="65" eb="67">
      <t>シュウニュウ</t>
    </rPh>
    <rPh sb="68" eb="69">
      <t>マカナ</t>
    </rPh>
    <rPh sb="75" eb="77">
      <t>イッパン</t>
    </rPh>
    <rPh sb="77" eb="79">
      <t>カイケイ</t>
    </rPh>
    <rPh sb="82" eb="84">
      <t>クリイレ</t>
    </rPh>
    <rPh sb="84" eb="85">
      <t>キン</t>
    </rPh>
    <rPh sb="86" eb="88">
      <t>イゾン</t>
    </rPh>
    <rPh sb="92" eb="94">
      <t>ジョウキョウ</t>
    </rPh>
    <rPh sb="98" eb="100">
      <t>コンゴ</t>
    </rPh>
    <rPh sb="101" eb="103">
      <t>テキセイ</t>
    </rPh>
    <rPh sb="104" eb="106">
      <t>リョウキン</t>
    </rPh>
    <rPh sb="106" eb="108">
      <t>カイテイ</t>
    </rPh>
    <rPh sb="109" eb="111">
      <t>ケイヒ</t>
    </rPh>
    <rPh sb="111" eb="113">
      <t>サクゲン</t>
    </rPh>
    <rPh sb="114" eb="115">
      <t>ツト</t>
    </rPh>
    <rPh sb="116" eb="118">
      <t>ケイエイ</t>
    </rPh>
    <rPh sb="118" eb="120">
      <t>カイゼン</t>
    </rPh>
    <rPh sb="121" eb="122">
      <t>ハカ</t>
    </rPh>
    <rPh sb="126" eb="128">
      <t>ヒツヨウ</t>
    </rPh>
    <rPh sb="135" eb="137">
      <t>キギョウ</t>
    </rPh>
    <rPh sb="137" eb="138">
      <t>サイ</t>
    </rPh>
    <rPh sb="138" eb="140">
      <t>ザンダカ</t>
    </rPh>
    <rPh sb="140" eb="141">
      <t>タイ</t>
    </rPh>
    <rPh sb="141" eb="143">
      <t>キュウスイ</t>
    </rPh>
    <rPh sb="143" eb="145">
      <t>シュウエキ</t>
    </rPh>
    <rPh sb="145" eb="147">
      <t>ヒリツ</t>
    </rPh>
    <rPh sb="149" eb="151">
      <t>ルイジ</t>
    </rPh>
    <rPh sb="151" eb="153">
      <t>ダンタイ</t>
    </rPh>
    <rPh sb="153" eb="156">
      <t>ヘイキンチ</t>
    </rPh>
    <rPh sb="159" eb="161">
      <t>ウワマワ</t>
    </rPh>
    <rPh sb="168" eb="170">
      <t>リョウキン</t>
    </rPh>
    <rPh sb="170" eb="172">
      <t>セッテイ</t>
    </rPh>
    <rPh sb="173" eb="175">
      <t>トウシ</t>
    </rPh>
    <rPh sb="175" eb="177">
      <t>キボ</t>
    </rPh>
    <rPh sb="178" eb="180">
      <t>トウシ</t>
    </rPh>
    <rPh sb="180" eb="182">
      <t>ジキ</t>
    </rPh>
    <rPh sb="183" eb="185">
      <t>テキセイ</t>
    </rPh>
    <rPh sb="189" eb="191">
      <t>ミナオ</t>
    </rPh>
    <rPh sb="192" eb="194">
      <t>ヒツヨウ</t>
    </rPh>
    <rPh sb="201" eb="203">
      <t>リョウキン</t>
    </rPh>
    <rPh sb="203" eb="205">
      <t>カイシュウ</t>
    </rPh>
    <rPh sb="205" eb="206">
      <t>リツ</t>
    </rPh>
    <rPh sb="208" eb="210">
      <t>キンネン</t>
    </rPh>
    <rPh sb="211" eb="213">
      <t>ヒカク</t>
    </rPh>
    <rPh sb="217" eb="219">
      <t>カイゼン</t>
    </rPh>
    <rPh sb="225" eb="227">
      <t>イゼン</t>
    </rPh>
    <rPh sb="230" eb="232">
      <t>キュウスイ</t>
    </rPh>
    <rPh sb="233" eb="234">
      <t>カカ</t>
    </rPh>
    <rPh sb="235" eb="237">
      <t>ヒヨウ</t>
    </rPh>
    <rPh sb="238" eb="240">
      <t>キュウスイ</t>
    </rPh>
    <rPh sb="240" eb="242">
      <t>シュウエキ</t>
    </rPh>
    <rPh sb="242" eb="244">
      <t>イガイ</t>
    </rPh>
    <rPh sb="245" eb="246">
      <t>マカナ</t>
    </rPh>
    <rPh sb="250" eb="252">
      <t>ジョウキョウ</t>
    </rPh>
    <rPh sb="258" eb="260">
      <t>テキセツ</t>
    </rPh>
    <rPh sb="261" eb="263">
      <t>リョウキン</t>
    </rPh>
    <rPh sb="263" eb="265">
      <t>セッテイ</t>
    </rPh>
    <rPh sb="268" eb="270">
      <t>キュウスイ</t>
    </rPh>
    <rPh sb="270" eb="272">
      <t>シュウエキ</t>
    </rPh>
    <rPh sb="273" eb="275">
      <t>カクホ</t>
    </rPh>
    <rPh sb="276" eb="278">
      <t>ケントウ</t>
    </rPh>
    <rPh sb="282" eb="284">
      <t>ヒツヨウ</t>
    </rPh>
    <rPh sb="291" eb="293">
      <t>シセツ</t>
    </rPh>
    <rPh sb="293" eb="295">
      <t>リヨウ</t>
    </rPh>
    <rPh sb="295" eb="296">
      <t>リツ</t>
    </rPh>
    <rPh sb="298" eb="300">
      <t>ルイジ</t>
    </rPh>
    <rPh sb="300" eb="302">
      <t>ダンタイ</t>
    </rPh>
    <rPh sb="303" eb="306">
      <t>ヘイキンチ</t>
    </rPh>
    <rPh sb="307" eb="309">
      <t>シタマワ</t>
    </rPh>
    <rPh sb="315" eb="317">
      <t>キセツ</t>
    </rPh>
    <rPh sb="320" eb="322">
      <t>イチニチ</t>
    </rPh>
    <rPh sb="322" eb="324">
      <t>ハイスイ</t>
    </rPh>
    <rPh sb="324" eb="326">
      <t>ノウリョク</t>
    </rPh>
    <rPh sb="326" eb="328">
      <t>ソウトウ</t>
    </rPh>
    <rPh sb="329" eb="331">
      <t>ハイスイ</t>
    </rPh>
    <rPh sb="341" eb="343">
      <t>シセツ</t>
    </rPh>
    <rPh sb="343" eb="345">
      <t>キボ</t>
    </rPh>
    <rPh sb="346" eb="348">
      <t>テキトウ</t>
    </rPh>
    <rPh sb="355" eb="358">
      <t>ユウシュウリツ</t>
    </rPh>
    <rPh sb="360" eb="362">
      <t>ルイジ</t>
    </rPh>
    <rPh sb="362" eb="364">
      <t>ダンタイ</t>
    </rPh>
    <rPh sb="367" eb="369">
      <t>ウワマワ</t>
    </rPh>
    <rPh sb="376" eb="378">
      <t>ゼンネン</t>
    </rPh>
    <rPh sb="380" eb="382">
      <t>カイゼン</t>
    </rPh>
    <rPh sb="383" eb="384">
      <t>ミ</t>
    </rPh>
    <rPh sb="392" eb="394">
      <t>キカン</t>
    </rPh>
    <rPh sb="394" eb="396">
      <t>カイリョウ</t>
    </rPh>
    <rPh sb="396" eb="398">
      <t>コウジ</t>
    </rPh>
    <rPh sb="401" eb="403">
      <t>ロウキュウ</t>
    </rPh>
    <rPh sb="403" eb="404">
      <t>カン</t>
    </rPh>
    <rPh sb="405" eb="407">
      <t>コウシン</t>
    </rPh>
    <rPh sb="408" eb="410">
      <t>コウカ</t>
    </rPh>
    <rPh sb="411" eb="412">
      <t>アラワ</t>
    </rPh>
    <rPh sb="417" eb="418">
      <t>カンガ</t>
    </rPh>
    <phoneticPr fontId="4"/>
  </si>
  <si>
    <t>　平成24年度から計画的に管路の更新が行ており、類似団体を上回る更新率である。今後は、更新に係る財源の確保や経営に与える影響等を考慮し、更新計画を立てていく必要がある。</t>
    <rPh sb="1" eb="3">
      <t>ヘイセイ</t>
    </rPh>
    <rPh sb="5" eb="6">
      <t>ネン</t>
    </rPh>
    <rPh sb="6" eb="7">
      <t>ド</t>
    </rPh>
    <rPh sb="9" eb="12">
      <t>ケイカクテキ</t>
    </rPh>
    <rPh sb="13" eb="15">
      <t>カンロ</t>
    </rPh>
    <rPh sb="16" eb="18">
      <t>コウシン</t>
    </rPh>
    <rPh sb="19" eb="20">
      <t>オコナ</t>
    </rPh>
    <rPh sb="24" eb="26">
      <t>ルイジ</t>
    </rPh>
    <rPh sb="26" eb="28">
      <t>ダンタイ</t>
    </rPh>
    <rPh sb="29" eb="31">
      <t>ウワマワ</t>
    </rPh>
    <rPh sb="32" eb="34">
      <t>コウシン</t>
    </rPh>
    <rPh sb="34" eb="35">
      <t>リツ</t>
    </rPh>
    <rPh sb="39" eb="41">
      <t>コンゴ</t>
    </rPh>
    <rPh sb="43" eb="45">
      <t>コウシン</t>
    </rPh>
    <rPh sb="46" eb="47">
      <t>カカ</t>
    </rPh>
    <rPh sb="48" eb="50">
      <t>ザイゲン</t>
    </rPh>
    <rPh sb="51" eb="53">
      <t>カクホ</t>
    </rPh>
    <rPh sb="54" eb="56">
      <t>ケイエイ</t>
    </rPh>
    <rPh sb="57" eb="58">
      <t>アタ</t>
    </rPh>
    <rPh sb="60" eb="62">
      <t>エイキョウ</t>
    </rPh>
    <rPh sb="62" eb="63">
      <t>トウ</t>
    </rPh>
    <rPh sb="64" eb="66">
      <t>コウリョ</t>
    </rPh>
    <rPh sb="68" eb="70">
      <t>コウシン</t>
    </rPh>
    <rPh sb="70" eb="72">
      <t>ケイカク</t>
    </rPh>
    <rPh sb="73" eb="74">
      <t>タ</t>
    </rPh>
    <rPh sb="78" eb="80">
      <t>ヒツヨウ</t>
    </rPh>
    <phoneticPr fontId="4"/>
  </si>
  <si>
    <t>　今後、地方公営企業会計への移行を進める中で、施設・設備や財務状況の現状把握・分析とそれに基づく計画的な施設整備や適性や料金の改定を行うなどし、経営の健全化を図っていく。</t>
    <rPh sb="1" eb="3">
      <t>コンゴ</t>
    </rPh>
    <rPh sb="4" eb="12">
      <t>チホウコウエイキギョウカイケイ</t>
    </rPh>
    <rPh sb="14" eb="16">
      <t>イコウ</t>
    </rPh>
    <rPh sb="17" eb="18">
      <t>スス</t>
    </rPh>
    <rPh sb="20" eb="21">
      <t>ナカ</t>
    </rPh>
    <rPh sb="23" eb="25">
      <t>シセツ</t>
    </rPh>
    <rPh sb="26" eb="28">
      <t>セツビ</t>
    </rPh>
    <rPh sb="29" eb="31">
      <t>ザイム</t>
    </rPh>
    <rPh sb="31" eb="33">
      <t>ジョウキョウ</t>
    </rPh>
    <rPh sb="34" eb="36">
      <t>ゲンジョウ</t>
    </rPh>
    <rPh sb="36" eb="38">
      <t>ハアク</t>
    </rPh>
    <rPh sb="39" eb="41">
      <t>ブンセキ</t>
    </rPh>
    <rPh sb="45" eb="46">
      <t>モト</t>
    </rPh>
    <rPh sb="48" eb="51">
      <t>ケイカクテキ</t>
    </rPh>
    <rPh sb="52" eb="54">
      <t>シセツ</t>
    </rPh>
    <rPh sb="54" eb="56">
      <t>セイビ</t>
    </rPh>
    <rPh sb="57" eb="59">
      <t>テキセイ</t>
    </rPh>
    <rPh sb="60" eb="62">
      <t>リョウキン</t>
    </rPh>
    <rPh sb="63" eb="65">
      <t>カイテイ</t>
    </rPh>
    <rPh sb="66" eb="67">
      <t>オコナ</t>
    </rPh>
    <rPh sb="72" eb="74">
      <t>ケイエイ</t>
    </rPh>
    <rPh sb="75" eb="78">
      <t>ケンゼンカ</t>
    </rPh>
    <rPh sb="79" eb="8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</si>
</sst>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6.19</c:v>
                </c:pt>
                <c:pt idx="1">
                  <c:v>4.79</c:v>
                </c:pt>
                <c:pt idx="2">
                  <c:v>4.74</c:v>
                </c:pt>
                <c:pt idx="3">
                  <c:v>9.0299999999999994</c:v>
                </c:pt>
                <c:pt idx="4">
                  <c:v>6.39</c:v>
                </c:pt>
              </c:numCache>
            </c:numRef>
          </c:val>
          <c:extLst>
            <c:ext xmlns:c16="http://schemas.microsoft.com/office/drawing/2014/chart" uri="{C3380CC4-5D6E-409C-BE32-E72D297353CC}">
              <c16:uniqueId val="{00000000-9456-4936-889F-9B636A974DE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9456-4936-889F-9B636A974DE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65.44</c:v>
                </c:pt>
                <c:pt idx="1">
                  <c:v>47.83</c:v>
                </c:pt>
                <c:pt idx="2">
                  <c:v>48.24</c:v>
                </c:pt>
                <c:pt idx="3">
                  <c:v>50.66</c:v>
                </c:pt>
                <c:pt idx="4">
                  <c:v>47.57</c:v>
                </c:pt>
              </c:numCache>
            </c:numRef>
          </c:val>
          <c:extLst>
            <c:ext xmlns:c16="http://schemas.microsoft.com/office/drawing/2014/chart" uri="{C3380CC4-5D6E-409C-BE32-E72D297353CC}">
              <c16:uniqueId val="{00000000-3FA4-4281-A976-0A25F98C6FE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3FA4-4281-A976-0A25F98C6FE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75.87</c:v>
                </c:pt>
                <c:pt idx="1">
                  <c:v>83.52</c:v>
                </c:pt>
                <c:pt idx="2">
                  <c:v>85.13</c:v>
                </c:pt>
                <c:pt idx="3">
                  <c:v>83.21</c:v>
                </c:pt>
                <c:pt idx="4">
                  <c:v>88.71</c:v>
                </c:pt>
              </c:numCache>
            </c:numRef>
          </c:val>
          <c:extLst>
            <c:ext xmlns:c16="http://schemas.microsoft.com/office/drawing/2014/chart" uri="{C3380CC4-5D6E-409C-BE32-E72D297353CC}">
              <c16:uniqueId val="{00000000-13D9-4B7F-82C5-DCB13521B83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13D9-4B7F-82C5-DCB13521B83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61.6</c:v>
                </c:pt>
                <c:pt idx="1">
                  <c:v>69.77</c:v>
                </c:pt>
                <c:pt idx="2">
                  <c:v>62.94</c:v>
                </c:pt>
                <c:pt idx="3">
                  <c:v>61.63</c:v>
                </c:pt>
                <c:pt idx="4">
                  <c:v>69.92</c:v>
                </c:pt>
              </c:numCache>
            </c:numRef>
          </c:val>
          <c:extLst>
            <c:ext xmlns:c16="http://schemas.microsoft.com/office/drawing/2014/chart" uri="{C3380CC4-5D6E-409C-BE32-E72D297353CC}">
              <c16:uniqueId val="{00000000-2A99-42B4-B0C4-A7293A9594D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2A99-42B4-B0C4-A7293A9594D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F1-4613-A385-8BAC7C047C7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F1-4613-A385-8BAC7C047C7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3D-4BCE-AC52-6C417C9E311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3D-4BCE-AC52-6C417C9E311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D6-46F4-9314-3942EF91914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D6-46F4-9314-3942EF91914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B2-4CF3-B185-B9CB3AE9798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B2-4CF3-B185-B9CB3AE9798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2271.4499999999998</c:v>
                </c:pt>
                <c:pt idx="1">
                  <c:v>2266.2800000000002</c:v>
                </c:pt>
                <c:pt idx="2">
                  <c:v>2230.2399999999998</c:v>
                </c:pt>
                <c:pt idx="3">
                  <c:v>2406.67</c:v>
                </c:pt>
                <c:pt idx="4">
                  <c:v>2484.9299999999998</c:v>
                </c:pt>
              </c:numCache>
            </c:numRef>
          </c:val>
          <c:extLst>
            <c:ext xmlns:c16="http://schemas.microsoft.com/office/drawing/2014/chart" uri="{C3380CC4-5D6E-409C-BE32-E72D297353CC}">
              <c16:uniqueId val="{00000000-BC33-4959-A48A-122D8A33651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BC33-4959-A48A-122D8A33651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45.54</c:v>
                </c:pt>
                <c:pt idx="1">
                  <c:v>49.17</c:v>
                </c:pt>
                <c:pt idx="2">
                  <c:v>48.83</c:v>
                </c:pt>
                <c:pt idx="3">
                  <c:v>43.8</c:v>
                </c:pt>
                <c:pt idx="4">
                  <c:v>53.32</c:v>
                </c:pt>
              </c:numCache>
            </c:numRef>
          </c:val>
          <c:extLst>
            <c:ext xmlns:c16="http://schemas.microsoft.com/office/drawing/2014/chart" uri="{C3380CC4-5D6E-409C-BE32-E72D297353CC}">
              <c16:uniqueId val="{00000000-841A-4C3D-8E9E-255CAC4D47F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841A-4C3D-8E9E-255CAC4D47F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177.72</c:v>
                </c:pt>
                <c:pt idx="1">
                  <c:v>172.7</c:v>
                </c:pt>
                <c:pt idx="2">
                  <c:v>175.31</c:v>
                </c:pt>
                <c:pt idx="3">
                  <c:v>193.29</c:v>
                </c:pt>
                <c:pt idx="4">
                  <c:v>159.36000000000001</c:v>
                </c:pt>
              </c:numCache>
            </c:numRef>
          </c:val>
          <c:extLst>
            <c:ext xmlns:c16="http://schemas.microsoft.com/office/drawing/2014/chart" uri="{C3380CC4-5D6E-409C-BE32-E72D297353CC}">
              <c16:uniqueId val="{00000000-37D0-4FC5-BCEC-E1DE11C4674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37D0-4FC5-BCEC-E1DE11C4674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90" zoomScaleNormal="90" workbookViewId="0">
      <selection activeCell="BI66" sqref="BI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田野町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2644</v>
      </c>
      <c r="AM8" s="66"/>
      <c r="AN8" s="66"/>
      <c r="AO8" s="66"/>
      <c r="AP8" s="66"/>
      <c r="AQ8" s="66"/>
      <c r="AR8" s="66"/>
      <c r="AS8" s="66"/>
      <c r="AT8" s="65">
        <f>データ!$S$6</f>
        <v>6.53</v>
      </c>
      <c r="AU8" s="65"/>
      <c r="AV8" s="65"/>
      <c r="AW8" s="65"/>
      <c r="AX8" s="65"/>
      <c r="AY8" s="65"/>
      <c r="AZ8" s="65"/>
      <c r="BA8" s="65"/>
      <c r="BB8" s="65">
        <f>データ!$T$6</f>
        <v>404.9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98.97</v>
      </c>
      <c r="Q10" s="65"/>
      <c r="R10" s="65"/>
      <c r="S10" s="65"/>
      <c r="T10" s="65"/>
      <c r="U10" s="65"/>
      <c r="V10" s="65"/>
      <c r="W10" s="66">
        <f>データ!$Q$6</f>
        <v>1458</v>
      </c>
      <c r="X10" s="66"/>
      <c r="Y10" s="66"/>
      <c r="Z10" s="66"/>
      <c r="AA10" s="66"/>
      <c r="AB10" s="66"/>
      <c r="AC10" s="66"/>
      <c r="AD10" s="2"/>
      <c r="AE10" s="2"/>
      <c r="AF10" s="2"/>
      <c r="AG10" s="2"/>
      <c r="AH10" s="2"/>
      <c r="AI10" s="2"/>
      <c r="AJ10" s="2"/>
      <c r="AK10" s="2"/>
      <c r="AL10" s="66">
        <f>データ!$U$6</f>
        <v>2595</v>
      </c>
      <c r="AM10" s="66"/>
      <c r="AN10" s="66"/>
      <c r="AO10" s="66"/>
      <c r="AP10" s="66"/>
      <c r="AQ10" s="66"/>
      <c r="AR10" s="66"/>
      <c r="AS10" s="66"/>
      <c r="AT10" s="65">
        <f>データ!$V$6</f>
        <v>6.53</v>
      </c>
      <c r="AU10" s="65"/>
      <c r="AV10" s="65"/>
      <c r="AW10" s="65"/>
      <c r="AX10" s="65"/>
      <c r="AY10" s="65"/>
      <c r="AZ10" s="65"/>
      <c r="BA10" s="65"/>
      <c r="BB10" s="65">
        <f>データ!$W$6</f>
        <v>397.4</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110</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111</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112</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43</v>
      </c>
      <c r="O85" s="27" t="str">
        <f>データ!EN6</f>
        <v>【0.54】</v>
      </c>
    </row>
  </sheetData>
  <sheetProtection algorithmName="SHA-512" hashValue="5tLuCPifR5Ua3JzAb3gwNczwLLr97OeObP9TD3NI9guhZcYQTUIFry6EE5AN7E65MyTCMlGoma4H5UbrjgleVA==" saltValue="xprqkPc5R2/WCIGXavyDC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6" t="s">
        <v>53</v>
      </c>
      <c r="I3" s="77"/>
      <c r="J3" s="77"/>
      <c r="K3" s="77"/>
      <c r="L3" s="77"/>
      <c r="M3" s="77"/>
      <c r="N3" s="77"/>
      <c r="O3" s="77"/>
      <c r="P3" s="77"/>
      <c r="Q3" s="77"/>
      <c r="R3" s="77"/>
      <c r="S3" s="77"/>
      <c r="T3" s="77"/>
      <c r="U3" s="77"/>
      <c r="V3" s="77"/>
      <c r="W3" s="78"/>
      <c r="X3" s="82" t="s">
        <v>54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56</v>
      </c>
      <c r="B4" s="31"/>
      <c r="C4" s="31"/>
      <c r="D4" s="31"/>
      <c r="E4" s="31"/>
      <c r="F4" s="31"/>
      <c r="G4" s="31"/>
      <c r="H4" s="79"/>
      <c r="I4" s="80"/>
      <c r="J4" s="80"/>
      <c r="K4" s="80"/>
      <c r="L4" s="80"/>
      <c r="M4" s="80"/>
      <c r="N4" s="80"/>
      <c r="O4" s="80"/>
      <c r="P4" s="80"/>
      <c r="Q4" s="80"/>
      <c r="R4" s="80"/>
      <c r="S4" s="80"/>
      <c r="T4" s="80"/>
      <c r="U4" s="80"/>
      <c r="V4" s="80"/>
      <c r="W4" s="81"/>
      <c r="X4" s="75" t="s">
        <v>57</v>
      </c>
      <c r="Y4" s="75"/>
      <c r="Z4" s="75"/>
      <c r="AA4" s="75"/>
      <c r="AB4" s="75"/>
      <c r="AC4" s="75"/>
      <c r="AD4" s="75"/>
      <c r="AE4" s="75"/>
      <c r="AF4" s="75"/>
      <c r="AG4" s="75"/>
      <c r="AH4" s="75"/>
      <c r="AI4" s="75" t="s">
        <v>58</v>
      </c>
      <c r="AJ4" s="75"/>
      <c r="AK4" s="75"/>
      <c r="AL4" s="75"/>
      <c r="AM4" s="75"/>
      <c r="AN4" s="75"/>
      <c r="AO4" s="75"/>
      <c r="AP4" s="75"/>
      <c r="AQ4" s="75"/>
      <c r="AR4" s="75"/>
      <c r="AS4" s="75"/>
      <c r="AT4" s="75" t="s">
        <v>59</v>
      </c>
      <c r="AU4" s="75"/>
      <c r="AV4" s="75"/>
      <c r="AW4" s="75"/>
      <c r="AX4" s="75"/>
      <c r="AY4" s="75"/>
      <c r="AZ4" s="75"/>
      <c r="BA4" s="75"/>
      <c r="BB4" s="75"/>
      <c r="BC4" s="75"/>
      <c r="BD4" s="75"/>
      <c r="BE4" s="75" t="s">
        <v>60</v>
      </c>
      <c r="BF4" s="75"/>
      <c r="BG4" s="75"/>
      <c r="BH4" s="75"/>
      <c r="BI4" s="75"/>
      <c r="BJ4" s="75"/>
      <c r="BK4" s="75"/>
      <c r="BL4" s="75"/>
      <c r="BM4" s="75"/>
      <c r="BN4" s="75"/>
      <c r="BO4" s="75"/>
      <c r="BP4" s="75" t="s">
        <v>61</v>
      </c>
      <c r="BQ4" s="75"/>
      <c r="BR4" s="75"/>
      <c r="BS4" s="75"/>
      <c r="BT4" s="75"/>
      <c r="BU4" s="75"/>
      <c r="BV4" s="75"/>
      <c r="BW4" s="75"/>
      <c r="BX4" s="75"/>
      <c r="BY4" s="75"/>
      <c r="BZ4" s="75"/>
      <c r="CA4" s="75" t="s">
        <v>62</v>
      </c>
      <c r="CB4" s="75"/>
      <c r="CC4" s="75"/>
      <c r="CD4" s="75"/>
      <c r="CE4" s="75"/>
      <c r="CF4" s="75"/>
      <c r="CG4" s="75"/>
      <c r="CH4" s="75"/>
      <c r="CI4" s="75"/>
      <c r="CJ4" s="75"/>
      <c r="CK4" s="75"/>
      <c r="CL4" s="75" t="s">
        <v>63</v>
      </c>
      <c r="CM4" s="75"/>
      <c r="CN4" s="75"/>
      <c r="CO4" s="75"/>
      <c r="CP4" s="75"/>
      <c r="CQ4" s="75"/>
      <c r="CR4" s="75"/>
      <c r="CS4" s="75"/>
      <c r="CT4" s="75"/>
      <c r="CU4" s="75"/>
      <c r="CV4" s="75"/>
      <c r="CW4" s="75" t="s">
        <v>64</v>
      </c>
      <c r="CX4" s="75"/>
      <c r="CY4" s="75"/>
      <c r="CZ4" s="75"/>
      <c r="DA4" s="75"/>
      <c r="DB4" s="75"/>
      <c r="DC4" s="75"/>
      <c r="DD4" s="75"/>
      <c r="DE4" s="75"/>
      <c r="DF4" s="75"/>
      <c r="DG4" s="75"/>
      <c r="DH4" s="75" t="s">
        <v>65</v>
      </c>
      <c r="DI4" s="75"/>
      <c r="DJ4" s="75"/>
      <c r="DK4" s="75"/>
      <c r="DL4" s="75"/>
      <c r="DM4" s="75"/>
      <c r="DN4" s="75"/>
      <c r="DO4" s="75"/>
      <c r="DP4" s="75"/>
      <c r="DQ4" s="75"/>
      <c r="DR4" s="75"/>
      <c r="DS4" s="75" t="s">
        <v>66</v>
      </c>
      <c r="DT4" s="75"/>
      <c r="DU4" s="75"/>
      <c r="DV4" s="75"/>
      <c r="DW4" s="75"/>
      <c r="DX4" s="75"/>
      <c r="DY4" s="75"/>
      <c r="DZ4" s="75"/>
      <c r="EA4" s="75"/>
      <c r="EB4" s="75"/>
      <c r="EC4" s="75"/>
      <c r="ED4" s="75" t="s">
        <v>67</v>
      </c>
      <c r="EE4" s="75"/>
      <c r="EF4" s="75"/>
      <c r="EG4" s="75"/>
      <c r="EH4" s="75"/>
      <c r="EI4" s="75"/>
      <c r="EJ4" s="75"/>
      <c r="EK4" s="75"/>
      <c r="EL4" s="75"/>
      <c r="EM4" s="75"/>
      <c r="EN4" s="75"/>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2018</v>
      </c>
      <c r="C6" s="34">
        <f t="shared" ref="C6:W6" si="3">C7</f>
        <v>393037</v>
      </c>
      <c r="D6" s="34">
        <f t="shared" si="3"/>
        <v>47</v>
      </c>
      <c r="E6" s="34">
        <f t="shared" si="3"/>
        <v>1</v>
      </c>
      <c r="F6" s="34">
        <f t="shared" si="3"/>
        <v>0</v>
      </c>
      <c r="G6" s="34">
        <f t="shared" si="3"/>
        <v>0</v>
      </c>
      <c r="H6" s="34" t="str">
        <f t="shared" si="3"/>
        <v>高知県　田野町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98.97</v>
      </c>
      <c r="Q6" s="35">
        <f t="shared" si="3"/>
        <v>1458</v>
      </c>
      <c r="R6" s="35">
        <f t="shared" si="3"/>
        <v>2644</v>
      </c>
      <c r="S6" s="35">
        <f t="shared" si="3"/>
        <v>6.53</v>
      </c>
      <c r="T6" s="35">
        <f t="shared" si="3"/>
        <v>404.9</v>
      </c>
      <c r="U6" s="35">
        <f t="shared" si="3"/>
        <v>2595</v>
      </c>
      <c r="V6" s="35">
        <f t="shared" si="3"/>
        <v>6.53</v>
      </c>
      <c r="W6" s="35">
        <f t="shared" si="3"/>
        <v>397.4</v>
      </c>
      <c r="X6" s="36">
        <f>IF(X7="",NA(),X7)</f>
        <v>61.6</v>
      </c>
      <c r="Y6" s="36">
        <f t="shared" ref="Y6:AG6" si="4">IF(Y7="",NA(),Y7)</f>
        <v>69.77</v>
      </c>
      <c r="Z6" s="36">
        <f t="shared" si="4"/>
        <v>62.94</v>
      </c>
      <c r="AA6" s="36">
        <f t="shared" si="4"/>
        <v>61.63</v>
      </c>
      <c r="AB6" s="36">
        <f t="shared" si="4"/>
        <v>69.92</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2271.4499999999998</v>
      </c>
      <c r="BF6" s="36">
        <f t="shared" ref="BF6:BN6" si="7">IF(BF7="",NA(),BF7)</f>
        <v>2266.2800000000002</v>
      </c>
      <c r="BG6" s="36">
        <f t="shared" si="7"/>
        <v>2230.2399999999998</v>
      </c>
      <c r="BH6" s="36">
        <f t="shared" si="7"/>
        <v>2406.67</v>
      </c>
      <c r="BI6" s="36">
        <f t="shared" si="7"/>
        <v>2484.9299999999998</v>
      </c>
      <c r="BJ6" s="36">
        <f t="shared" si="7"/>
        <v>1125.69</v>
      </c>
      <c r="BK6" s="36">
        <f t="shared" si="7"/>
        <v>1134.67</v>
      </c>
      <c r="BL6" s="36">
        <f t="shared" si="7"/>
        <v>1144.79</v>
      </c>
      <c r="BM6" s="36">
        <f t="shared" si="7"/>
        <v>1061.58</v>
      </c>
      <c r="BN6" s="36">
        <f t="shared" si="7"/>
        <v>1007.7</v>
      </c>
      <c r="BO6" s="35" t="str">
        <f>IF(BO7="","",IF(BO7="-","【-】","【"&amp;SUBSTITUTE(TEXT(BO7,"#,##0.00"),"-","△")&amp;"】"))</f>
        <v>【1,074.14】</v>
      </c>
      <c r="BP6" s="36">
        <f>IF(BP7="",NA(),BP7)</f>
        <v>45.54</v>
      </c>
      <c r="BQ6" s="36">
        <f t="shared" ref="BQ6:BY6" si="8">IF(BQ7="",NA(),BQ7)</f>
        <v>49.17</v>
      </c>
      <c r="BR6" s="36">
        <f t="shared" si="8"/>
        <v>48.83</v>
      </c>
      <c r="BS6" s="36">
        <f t="shared" si="8"/>
        <v>43.8</v>
      </c>
      <c r="BT6" s="36">
        <f t="shared" si="8"/>
        <v>53.32</v>
      </c>
      <c r="BU6" s="36">
        <f t="shared" si="8"/>
        <v>46.48</v>
      </c>
      <c r="BV6" s="36">
        <f t="shared" si="8"/>
        <v>40.6</v>
      </c>
      <c r="BW6" s="36">
        <f t="shared" si="8"/>
        <v>56.04</v>
      </c>
      <c r="BX6" s="36">
        <f t="shared" si="8"/>
        <v>58.52</v>
      </c>
      <c r="BY6" s="36">
        <f t="shared" si="8"/>
        <v>59.22</v>
      </c>
      <c r="BZ6" s="35" t="str">
        <f>IF(BZ7="","",IF(BZ7="-","【-】","【"&amp;SUBSTITUTE(TEXT(BZ7,"#,##0.00"),"-","△")&amp;"】"))</f>
        <v>【54.36】</v>
      </c>
      <c r="CA6" s="36">
        <f>IF(CA7="",NA(),CA7)</f>
        <v>177.72</v>
      </c>
      <c r="CB6" s="36">
        <f t="shared" ref="CB6:CJ6" si="9">IF(CB7="",NA(),CB7)</f>
        <v>172.7</v>
      </c>
      <c r="CC6" s="36">
        <f t="shared" si="9"/>
        <v>175.31</v>
      </c>
      <c r="CD6" s="36">
        <f t="shared" si="9"/>
        <v>193.29</v>
      </c>
      <c r="CE6" s="36">
        <f t="shared" si="9"/>
        <v>159.36000000000001</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65.44</v>
      </c>
      <c r="CM6" s="36">
        <f t="shared" ref="CM6:CU6" si="10">IF(CM7="",NA(),CM7)</f>
        <v>47.83</v>
      </c>
      <c r="CN6" s="36">
        <f t="shared" si="10"/>
        <v>48.24</v>
      </c>
      <c r="CO6" s="36">
        <f t="shared" si="10"/>
        <v>50.66</v>
      </c>
      <c r="CP6" s="36">
        <f t="shared" si="10"/>
        <v>47.57</v>
      </c>
      <c r="CQ6" s="36">
        <f t="shared" si="10"/>
        <v>57.43</v>
      </c>
      <c r="CR6" s="36">
        <f t="shared" si="10"/>
        <v>57.29</v>
      </c>
      <c r="CS6" s="36">
        <f t="shared" si="10"/>
        <v>55.9</v>
      </c>
      <c r="CT6" s="36">
        <f t="shared" si="10"/>
        <v>57.3</v>
      </c>
      <c r="CU6" s="36">
        <f t="shared" si="10"/>
        <v>56.76</v>
      </c>
      <c r="CV6" s="35" t="str">
        <f>IF(CV7="","",IF(CV7="-","【-】","【"&amp;SUBSTITUTE(TEXT(CV7,"#,##0.00"),"-","△")&amp;"】"))</f>
        <v>【55.95】</v>
      </c>
      <c r="CW6" s="36">
        <f>IF(CW7="",NA(),CW7)</f>
        <v>75.87</v>
      </c>
      <c r="CX6" s="36">
        <f t="shared" ref="CX6:DF6" si="11">IF(CX7="",NA(),CX7)</f>
        <v>83.52</v>
      </c>
      <c r="CY6" s="36">
        <f t="shared" si="11"/>
        <v>85.13</v>
      </c>
      <c r="CZ6" s="36">
        <f t="shared" si="11"/>
        <v>83.21</v>
      </c>
      <c r="DA6" s="36">
        <f t="shared" si="11"/>
        <v>88.71</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6.19</v>
      </c>
      <c r="EE6" s="36">
        <f t="shared" ref="EE6:EM6" si="14">IF(EE7="",NA(),EE7)</f>
        <v>4.79</v>
      </c>
      <c r="EF6" s="36">
        <f t="shared" si="14"/>
        <v>4.74</v>
      </c>
      <c r="EG6" s="36">
        <f t="shared" si="14"/>
        <v>9.0299999999999994</v>
      </c>
      <c r="EH6" s="36">
        <f t="shared" si="14"/>
        <v>6.39</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393037</v>
      </c>
      <c r="D7" s="38">
        <v>47</v>
      </c>
      <c r="E7" s="38">
        <v>1</v>
      </c>
      <c r="F7" s="38">
        <v>0</v>
      </c>
      <c r="G7" s="38">
        <v>0</v>
      </c>
      <c r="H7" s="38" t="s">
        <v>97</v>
      </c>
      <c r="I7" s="38" t="s">
        <v>98</v>
      </c>
      <c r="J7" s="38" t="s">
        <v>99</v>
      </c>
      <c r="K7" s="38" t="s">
        <v>100</v>
      </c>
      <c r="L7" s="38" t="s">
        <v>101</v>
      </c>
      <c r="M7" s="38" t="s">
        <v>102</v>
      </c>
      <c r="N7" s="39" t="s">
        <v>103</v>
      </c>
      <c r="O7" s="39" t="s">
        <v>104</v>
      </c>
      <c r="P7" s="39">
        <v>98.97</v>
      </c>
      <c r="Q7" s="39">
        <v>1458</v>
      </c>
      <c r="R7" s="39">
        <v>2644</v>
      </c>
      <c r="S7" s="39">
        <v>6.53</v>
      </c>
      <c r="T7" s="39">
        <v>404.9</v>
      </c>
      <c r="U7" s="39">
        <v>2595</v>
      </c>
      <c r="V7" s="39">
        <v>6.53</v>
      </c>
      <c r="W7" s="39">
        <v>397.4</v>
      </c>
      <c r="X7" s="39">
        <v>61.6</v>
      </c>
      <c r="Y7" s="39">
        <v>69.77</v>
      </c>
      <c r="Z7" s="39">
        <v>62.94</v>
      </c>
      <c r="AA7" s="39">
        <v>61.63</v>
      </c>
      <c r="AB7" s="39">
        <v>69.92</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2271.4499999999998</v>
      </c>
      <c r="BF7" s="39">
        <v>2266.2800000000002</v>
      </c>
      <c r="BG7" s="39">
        <v>2230.2399999999998</v>
      </c>
      <c r="BH7" s="39">
        <v>2406.67</v>
      </c>
      <c r="BI7" s="39">
        <v>2484.9299999999998</v>
      </c>
      <c r="BJ7" s="39">
        <v>1125.69</v>
      </c>
      <c r="BK7" s="39">
        <v>1134.67</v>
      </c>
      <c r="BL7" s="39">
        <v>1144.79</v>
      </c>
      <c r="BM7" s="39">
        <v>1061.58</v>
      </c>
      <c r="BN7" s="39">
        <v>1007.7</v>
      </c>
      <c r="BO7" s="39">
        <v>1074.1400000000001</v>
      </c>
      <c r="BP7" s="39">
        <v>45.54</v>
      </c>
      <c r="BQ7" s="39">
        <v>49.17</v>
      </c>
      <c r="BR7" s="39">
        <v>48.83</v>
      </c>
      <c r="BS7" s="39">
        <v>43.8</v>
      </c>
      <c r="BT7" s="39">
        <v>53.32</v>
      </c>
      <c r="BU7" s="39">
        <v>46.48</v>
      </c>
      <c r="BV7" s="39">
        <v>40.6</v>
      </c>
      <c r="BW7" s="39">
        <v>56.04</v>
      </c>
      <c r="BX7" s="39">
        <v>58.52</v>
      </c>
      <c r="BY7" s="39">
        <v>59.22</v>
      </c>
      <c r="BZ7" s="39">
        <v>54.36</v>
      </c>
      <c r="CA7" s="39">
        <v>177.72</v>
      </c>
      <c r="CB7" s="39">
        <v>172.7</v>
      </c>
      <c r="CC7" s="39">
        <v>175.31</v>
      </c>
      <c r="CD7" s="39">
        <v>193.29</v>
      </c>
      <c r="CE7" s="39">
        <v>159.36000000000001</v>
      </c>
      <c r="CF7" s="39">
        <v>376.61</v>
      </c>
      <c r="CG7" s="39">
        <v>440.03</v>
      </c>
      <c r="CH7" s="39">
        <v>304.35000000000002</v>
      </c>
      <c r="CI7" s="39">
        <v>296.3</v>
      </c>
      <c r="CJ7" s="39">
        <v>292.89999999999998</v>
      </c>
      <c r="CK7" s="39">
        <v>296.39999999999998</v>
      </c>
      <c r="CL7" s="39">
        <v>65.44</v>
      </c>
      <c r="CM7" s="39">
        <v>47.83</v>
      </c>
      <c r="CN7" s="39">
        <v>48.24</v>
      </c>
      <c r="CO7" s="39">
        <v>50.66</v>
      </c>
      <c r="CP7" s="39">
        <v>47.57</v>
      </c>
      <c r="CQ7" s="39">
        <v>57.43</v>
      </c>
      <c r="CR7" s="39">
        <v>57.29</v>
      </c>
      <c r="CS7" s="39">
        <v>55.9</v>
      </c>
      <c r="CT7" s="39">
        <v>57.3</v>
      </c>
      <c r="CU7" s="39">
        <v>56.76</v>
      </c>
      <c r="CV7" s="39">
        <v>55.95</v>
      </c>
      <c r="CW7" s="39">
        <v>75.87</v>
      </c>
      <c r="CX7" s="39">
        <v>83.52</v>
      </c>
      <c r="CY7" s="39">
        <v>85.13</v>
      </c>
      <c r="CZ7" s="39">
        <v>83.21</v>
      </c>
      <c r="DA7" s="39">
        <v>88.71</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6.19</v>
      </c>
      <c r="EE7" s="39">
        <v>4.79</v>
      </c>
      <c r="EF7" s="39">
        <v>4.74</v>
      </c>
      <c r="EG7" s="39">
        <v>9.0299999999999994</v>
      </c>
      <c r="EH7" s="39">
        <v>6.39</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平瀬　大祐</cp:lastModifiedBy>
  <dcterms:created xsi:type="dcterms:W3CDTF">2019-12-05T04:39:26Z</dcterms:created>
  <dcterms:modified xsi:type="dcterms:W3CDTF">2020-01-29T09:53:43Z</dcterms:modified>
  <cp:category/>
</cp:coreProperties>
</file>