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I/cZwHtGL/wqqwouDhhSYRWGLSlQD22wtvlcNC+1xn52B8gO2IdX1ZF/vM6geCGv6x7uIPxBjkV9rH1rxhs4rA==" workbookSaltValue="IuITH7dVUeJVyRXJU7dJoA==" workbookSpinCount="100000"/>
  <bookViews>
    <workbookView xWindow="0" yWindow="0" windowWidth="15360" windowHeight="7635"/>
  </bookViews>
  <sheets>
    <sheet name="法非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<sst xmlns="http://schemas.openxmlformats.org/spreadsheetml/2006/main" xmlns:r="http://schemas.openxmlformats.org/officeDocument/2006/relationships" count="109" uniqueCount="109">
  <si>
    <t>人口密度</t>
    <rPh sb="0" eb="2">
      <t>ジンコウ</t>
    </rPh>
    <rPh sb="2" eb="4">
      <t>ミツド</t>
    </rPh>
    <phoneticPr fontId="1"/>
  </si>
  <si>
    <t>⑦施設利用率(％)</t>
    <rPh sb="1" eb="3">
      <t>シセツ</t>
    </rPh>
    <rPh sb="3" eb="6">
      <t>リヨウリツ</t>
    </rPh>
    <phoneticPr fontId="1"/>
  </si>
  <si>
    <t>経営比較分析表（平成30年度決算）</t>
  </si>
  <si>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</si>
  <si>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</si>
  <si>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</si>
  <si>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</si>
  <si>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</si>
  <si>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</si>
  <si>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</si>
  <si>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</si>
  <si>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</si>
  <si>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</si>
  <si>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</si>
  <si>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</si>
  <si>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都道府県名</t>
    <rPh sb="0" eb="4">
      <t>トドウフケン</t>
    </rPh>
    <rPh sb="4" eb="5">
      <t>メイ</t>
    </rPh>
    <phoneticPr fontId="1"/>
  </si>
  <si>
    <t>団体CD</t>
    <rPh sb="0" eb="2">
      <t>ダンタイ</t>
    </rPh>
    <phoneticPr fontId="1"/>
  </si>
  <si>
    <t>管理者の情報</t>
    <rPh sb="0" eb="2">
      <t>カンリ</t>
    </rPh>
    <rPh sb="2" eb="3">
      <t>シャ</t>
    </rPh>
    <rPh sb="4" eb="6">
      <t>ジョウホウ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</si>
  <si>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</si>
  <si>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</si>
  <si>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</si>
  <si>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</si>
  <si>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</si>
  <si>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</si>
  <si>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</si>
  <si>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普及率(％)</t>
  </si>
  <si>
    <t>①収益的収支比率(％)</t>
    <rPh sb="1" eb="4">
      <t>シュウエキテキ</t>
    </rPh>
    <phoneticPr fontId="1"/>
  </si>
  <si>
    <t>施設CD</t>
    <rPh sb="0" eb="2">
      <t>シセツ</t>
    </rPh>
    <phoneticPr fontId="1"/>
  </si>
  <si>
    <t>1⑥</t>
  </si>
  <si>
    <t>小項目</t>
    <rPh sb="0" eb="3">
      <t>ショウコウモク</t>
    </rPh>
    <phoneticPr fontId="1"/>
  </si>
  <si>
    <t>現在給水人口(人)</t>
  </si>
  <si>
    <t>北川村は収益的収支比率が年々改善されており、昨年度より100％の超えるが、施設や管路の耐震化・更新がＨ31年度から始まっており、経営の悪化が懸念され、費用を賄うために、料金の見直しや経費の削減を検討している。
　給水原価を全国平均に比べ抑えることができており、水道料金が低価格となっている。
　建設当初より給水区域人口が減少していることと、非常時でも給水できるように配水能力に余裕をもたせているため、施設稼働率は50％程となっているが、有収率は90％程となっており稼働させている施設は有効に収益に反映されていると考えられる。
　</t>
    <rPh sb="12" eb="14">
      <t>ネンネン</t>
    </rPh>
    <rPh sb="14" eb="16">
      <t>カイゼン</t>
    </rPh>
    <rPh sb="22" eb="25">
      <t>サクネンド</t>
    </rPh>
    <rPh sb="32" eb="33">
      <t>コ</t>
    </rPh>
    <rPh sb="57" eb="58">
      <t>ハジ</t>
    </rPh>
    <rPh sb="64" eb="66">
      <t>ケイエイ</t>
    </rPh>
    <rPh sb="67" eb="69">
      <t>アッカ</t>
    </rPh>
    <rPh sb="70" eb="72">
      <t>ケネン</t>
    </rPh>
    <rPh sb="225" eb="226">
      <t>ホド</t>
    </rPh>
    <phoneticPr fontId="1"/>
  </si>
  <si>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</si>
  <si>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</si>
  <si>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</si>
  <si>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</si>
  <si>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</si>
  <si>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</si>
  <si>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</si>
  <si>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平成30年度全国平均</t>
  </si>
  <si>
    <t>-</t>
  </si>
  <si>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</si>
  <si>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</si>
  <si>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</si>
  <si>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</si>
  <si>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</si>
  <si>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</si>
  <si>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</si>
  <si>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</si>
  <si>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</si>
  <si>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水道事業(法非適用)</t>
    <rPh sb="0" eb="2">
      <t>スイドウ</t>
    </rPh>
    <rPh sb="2" eb="4">
      <t>ジギョウ</t>
    </rPh>
    <phoneticPr fontId="1"/>
  </si>
  <si>
    <t>1②</t>
  </si>
  <si>
    <t>1③</t>
  </si>
  <si>
    <t>1⑦</t>
  </si>
  <si>
    <t>年度</t>
    <rPh sb="0" eb="2">
      <t>ネンド</t>
    </rPh>
    <phoneticPr fontId="1"/>
  </si>
  <si>
    <t>1⑧</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</si>
  <si>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</si>
  <si>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</si>
  <si>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</si>
  <si>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</si>
  <si>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業務CD</t>
    <rPh sb="0" eb="2">
      <t>ギョウム</t>
    </rPh>
    <phoneticPr fontId="1"/>
  </si>
  <si>
    <t>事業CD</t>
    <rPh sb="0" eb="2">
      <t>ジギョウ</t>
    </rPh>
    <phoneticPr fontId="1"/>
  </si>
  <si>
    <t>業種CD</t>
    <rPh sb="0" eb="2">
      <t>ギョウシュ</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</si>
  <si>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</si>
  <si>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</si>
  <si>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</si>
  <si>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</si>
  <si>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</si>
  <si>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</si>
  <si>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</si>
  <si>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</si>
  <si>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</si>
  <si>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</si>
  <si>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</si>
  <si>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管理者の情報</t>
    <rPh sb="0" eb="3">
      <t>カンリシャ</t>
    </rPh>
    <rPh sb="4" eb="6">
      <t>ジョウホウ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</si>
  <si>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</si>
  <si>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</si>
  <si>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</si>
  <si>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</si>
  <si>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</si>
  <si>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</si>
  <si>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</si>
  <si>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</si>
  <si>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</si>
  <si>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</si>
  <si>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</si>
  <si>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</si>
  <si>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</si>
  <si>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</si>
  <si>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</si>
  <si>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</si>
  <si>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</si>
  <si>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</si>
  <si>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</si>
  <si>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</si>
  <si>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</si>
  <si>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高知県　北川村</t>
  </si>
  <si>
    <t>法非適用</t>
  </si>
  <si>
    <t>水道事業</t>
  </si>
  <si>
    <t>簡易水道事業</t>
  </si>
  <si>
    <t>D4</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</si>
  <si>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</si>
  <si>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</si>
  <si>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</si>
  <si>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</si>
  <si>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</si>
  <si>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</si>
  <si>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配水池と配水管等の耐震化・更新がＨ31年度から開始されており、基本的に災害時に避難所となる役場・小中学校・村民会館といった重要度の高い施設付近から更新を行い、10年間での簡易水道給水区域全域の更新計画である。</t>
  </si>
  <si>
    <t>北川村は水道料金が安くなっているが、これまでに施設の更新に費用がかかっていないためである。
　しかし、耐震化・管路更新に約5億円が必要であり、費用ねん出のため水道料金見直しの可能性がある。</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</si>
</sst>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0;&quot;△&quot;#,##0.00"/>
    <numFmt numFmtId="179" formatCode="#,##0.00;&quot;△&quot;#,##0.00;&quot;-&quot;"/>
    <numFmt numFmtId="177" formatCode="#,##0;&quot;△&quot;#,##0"/>
    <numFmt numFmtId="178" formatCode="ge"/>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lignment vertical="center"/>
    </xf>
    <xf numFmtId="0" fontId="9" fillId="0" borderId="0" xfId="0" applyFont="1" applyBorder="1">
      <alignment vertical="center"/>
    </xf>
    <xf numFmtId="177" fontId="3" fillId="0" borderId="2"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2" fillId="0" borderId="1" xfId="0" applyFont="1" applyBorder="1" applyAlignment="1">
      <alignment horizontal="center"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10" fillId="0" borderId="8" xfId="0" applyFont="1" applyBorder="1" applyAlignment="1">
      <alignment vertical="center"/>
    </xf>
    <xf numFmtId="0" fontId="11" fillId="0" borderId="8" xfId="0" applyFont="1" applyBorder="1" applyAlignment="1">
      <alignment vertical="center"/>
    </xf>
    <xf numFmtId="0" fontId="2" fillId="0" borderId="9" xfId="0" applyFont="1" applyBorder="1" applyAlignment="1">
      <alignmen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79" fontId="0" fillId="5" borderId="2" xfId="1" applyNumberFormat="1" applyFont="1" applyFill="1" applyBorder="1" applyAlignment="1">
      <alignment vertical="center" shrinkToFit="1"/>
    </xf>
    <xf numFmtId="40" fontId="0" fillId="0" borderId="0" xfId="0" applyNumberFormat="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0.91</c:v>
                </c:pt>
                <c:pt idx="1">
                  <c:v>1.26</c:v>
                </c:pt>
                <c:pt idx="2">
                  <c:v>0.78</c:v>
                </c:pt>
                <c:pt idx="3">
                  <c:v>0.56999999999999995</c:v>
                </c:pt>
                <c:pt idx="4">
                  <c:v>0.62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54" b="0.7500000000000135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43.9</c:v>
                </c:pt>
                <c:pt idx="1">
                  <c:v>45.15</c:v>
                </c:pt>
                <c:pt idx="2">
                  <c:v>43.03</c:v>
                </c:pt>
                <c:pt idx="3">
                  <c:v>50.02</c:v>
                </c:pt>
                <c:pt idx="4">
                  <c:v>50.52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48.36</c:v>
                </c:pt>
                <c:pt idx="1">
                  <c:v>48.7</c:v>
                </c:pt>
                <c:pt idx="2">
                  <c:v>46.9</c:v>
                </c:pt>
                <c:pt idx="3">
                  <c:v>47.95</c:v>
                </c:pt>
                <c:pt idx="4">
                  <c:v>48.26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89.21</c:v>
                </c:pt>
                <c:pt idx="1">
                  <c:v>95.01</c:v>
                </c:pt>
                <c:pt idx="2">
                  <c:v>94.97</c:v>
                </c:pt>
                <c:pt idx="3">
                  <c:v>95</c:v>
                </c:pt>
                <c:pt idx="4">
                  <c:v>86.34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75.239999999999995</c:v>
                </c:pt>
                <c:pt idx="1">
                  <c:v>74.959999999999994</c:v>
                </c:pt>
                <c:pt idx="2">
                  <c:v>74.63</c:v>
                </c:pt>
                <c:pt idx="3">
                  <c:v>74.900000000000006</c:v>
                </c:pt>
                <c:pt idx="4">
                  <c:v>72.72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65.61</c:v>
                </c:pt>
                <c:pt idx="1">
                  <c:v>84.76</c:v>
                </c:pt>
                <c:pt idx="2">
                  <c:v>96.96</c:v>
                </c:pt>
                <c:pt idx="3">
                  <c:v>100.04</c:v>
                </c:pt>
                <c:pt idx="4">
                  <c:v>129.12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73.06</c:v>
                </c:pt>
                <c:pt idx="1">
                  <c:v>72.03</c:v>
                </c:pt>
                <c:pt idx="2">
                  <c:v>72.11</c:v>
                </c:pt>
                <c:pt idx="3">
                  <c:v>74.05</c:v>
                </c:pt>
                <c:pt idx="4">
                  <c:v>73.25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1" b="0.750000000000013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43" b="0.75000000000001343"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55.06</c:v>
                </c:pt>
                <c:pt idx="1">
                  <c:v>75.16</c:v>
                </c:pt>
                <c:pt idx="2" formatCode="#,##0.00;&quot;△&quot;#,##0.00">
                  <c:v>0</c:v>
                </c:pt>
                <c:pt idx="3" formatCode="#,##0.00;&quot;△&quot;#,##0.00">
                  <c:v>0</c:v>
                </c:pt>
                <c:pt idx="4">
                  <c:v>67.16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1486.62</c:v>
                </c:pt>
                <c:pt idx="1">
                  <c:v>1510.14</c:v>
                </c:pt>
                <c:pt idx="2">
                  <c:v>1595.62</c:v>
                </c:pt>
                <c:pt idx="3">
                  <c:v>1302.33</c:v>
                </c:pt>
                <c:pt idx="4">
                  <c:v>1274.21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54.73</c:v>
                </c:pt>
                <c:pt idx="1">
                  <c:v>72.53</c:v>
                </c:pt>
                <c:pt idx="2">
                  <c:v>69.650000000000006</c:v>
                </c:pt>
                <c:pt idx="3">
                  <c:v>42.2</c:v>
                </c:pt>
                <c:pt idx="4">
                  <c:v>100.45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24.39</c:v>
                </c:pt>
                <c:pt idx="1">
                  <c:v>22.67</c:v>
                </c:pt>
                <c:pt idx="2">
                  <c:v>37.92</c:v>
                </c:pt>
                <c:pt idx="3">
                  <c:v>40.89</c:v>
                </c:pt>
                <c:pt idx="4">
                  <c:v>41.25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162.04</c:v>
                </c:pt>
                <c:pt idx="1">
                  <c:v>112.72</c:v>
                </c:pt>
                <c:pt idx="2">
                  <c:v>128.22</c:v>
                </c:pt>
                <c:pt idx="3">
                  <c:v>190.02</c:v>
                </c:pt>
                <c:pt idx="4">
                  <c:v>88.67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734.18</c:v>
                </c:pt>
                <c:pt idx="1">
                  <c:v>789.62</c:v>
                </c:pt>
                <c:pt idx="2">
                  <c:v>423.18</c:v>
                </c:pt>
                <c:pt idx="3">
                  <c:v>383.2</c:v>
                </c:pt>
                <c:pt idx="4">
                  <c:v>383.25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7D72534-C3D3-46FA-A84F-F8D71C5CC06D}" type="TxLink">
            <a:rPr kumimoji="1" lang="en-US" altLang="en-US" sz="900" b="0" i="0" u="none" strike="noStrike">
              <a:solidFill>
                <a:srgbClr val="000000"/>
              </a:solidFill>
              <a:latin typeface="ＭＳ ゴシック"/>
              <a:ea typeface="ＭＳ ゴシック"/>
            </a:rPr>
            <a:t>【75.60】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S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9F9F71-F502-48A9-888E-DDF0B24E9F1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D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47A666B-97E9-4982-8FAF-1578DF2F7513}"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91A7400-C653-4FDB-9EFC-354BF10106F7}" type="TxLink">
            <a:rPr kumimoji="1" lang="en-US" altLang="en-US" sz="900" b="0" i="0" u="none" strike="noStrike">
              <a:solidFill>
                <a:srgbClr val="000000"/>
              </a:solidFill>
              <a:latin typeface="ＭＳ ゴシック"/>
              <a:ea typeface="ＭＳ ゴシック"/>
            </a:rPr>
            <a:t>【1,074.14】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E3768B1-D82E-4F96-80F0-F5E6085471D3}" type="TxLink">
            <a:rPr kumimoji="1" lang="en-US" altLang="en-US" sz="900" b="0" i="0" u="none" strike="noStrike">
              <a:solidFill>
                <a:srgbClr val="000000"/>
              </a:solidFill>
              <a:latin typeface="ＭＳ ゴシック"/>
              <a:ea typeface="ＭＳ ゴシック"/>
            </a:rPr>
            <a:t>【73.77】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7EBEB09-6C4B-40F4-9CFF-232EDECA952A}" type="TxLink">
            <a:rPr kumimoji="1" lang="en-US" altLang="en-US" sz="900" b="0" i="0" u="none" strike="noStrike">
              <a:solidFill>
                <a:srgbClr val="000000"/>
              </a:solidFill>
              <a:latin typeface="ＭＳ ゴシック"/>
              <a:ea typeface="ＭＳ ゴシック"/>
            </a:rPr>
            <a:t>【55.95】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AE53A18-466F-4877-9910-905F8B7B27E9}" type="TxLink">
            <a:rPr kumimoji="1" lang="en-US" altLang="en-US" sz="900" b="0" i="0" u="none" strike="noStrike">
              <a:solidFill>
                <a:srgbClr val="000000"/>
              </a:solidFill>
              <a:latin typeface="ＭＳ ゴシック"/>
              <a:ea typeface="ＭＳ ゴシック"/>
            </a:rPr>
            <a:t>【296.40】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8BA8BA9-A927-48D0-BA33-39089D1B1DB8}" type="TxLink">
            <a:rPr kumimoji="1" lang="en-US" altLang="en-US" sz="900" b="0" i="0" u="none" strike="noStrike">
              <a:solidFill>
                <a:srgbClr val="000000"/>
              </a:solidFill>
              <a:latin typeface="ＭＳ ゴシック"/>
              <a:ea typeface="ＭＳ ゴシック"/>
            </a:rPr>
            <a:t>【54.36】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R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161B9D7-3DC5-47A4-BC66-ABA062569087}"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C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4399EBE-B3A9-4B51-B905-CCA3D56F7129}"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145F531-B156-43F1-A992-19A833FF85FA}" type="TxLink">
            <a:rPr kumimoji="1" lang="en-US" altLang="en-US" sz="900" b="0" i="0" u="none" strike="noStrike">
              <a:solidFill>
                <a:srgbClr val="000000"/>
              </a:solidFill>
              <a:latin typeface="ＭＳ ゴシック"/>
              <a:ea typeface="ＭＳ ゴシック"/>
            </a:rPr>
            <a:t>【0.54】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49" workbookViewId="0">
      <selection activeCell="BM89" sqref="BM89"/>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高知県　北川村</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4</v>
      </c>
      <c r="C7" s="5"/>
      <c r="D7" s="5"/>
      <c r="E7" s="5"/>
      <c r="F7" s="5"/>
      <c r="G7" s="5"/>
      <c r="H7" s="5"/>
      <c r="I7" s="5" t="s">
        <v>10</v>
      </c>
      <c r="J7" s="5"/>
      <c r="K7" s="5"/>
      <c r="L7" s="5"/>
      <c r="M7" s="5"/>
      <c r="N7" s="5"/>
      <c r="O7" s="5"/>
      <c r="P7" s="5" t="s">
        <v>3</v>
      </c>
      <c r="Q7" s="5"/>
      <c r="R7" s="5"/>
      <c r="S7" s="5"/>
      <c r="T7" s="5"/>
      <c r="U7" s="5"/>
      <c r="V7" s="5"/>
      <c r="W7" s="5" t="s">
        <v>11</v>
      </c>
      <c r="X7" s="5"/>
      <c r="Y7" s="5"/>
      <c r="Z7" s="5"/>
      <c r="AA7" s="5"/>
      <c r="AB7" s="5"/>
      <c r="AC7" s="5"/>
      <c r="AD7" s="5" t="s">
        <v>17</v>
      </c>
      <c r="AE7" s="5"/>
      <c r="AF7" s="5"/>
      <c r="AG7" s="5"/>
      <c r="AH7" s="5"/>
      <c r="AI7" s="5"/>
      <c r="AJ7" s="5"/>
      <c r="AK7" s="2"/>
      <c r="AL7" s="5" t="s">
        <v>14</v>
      </c>
      <c r="AM7" s="5"/>
      <c r="AN7" s="5"/>
      <c r="AO7" s="5"/>
      <c r="AP7" s="5"/>
      <c r="AQ7" s="5"/>
      <c r="AR7" s="5"/>
      <c r="AS7" s="5"/>
      <c r="AT7" s="5" t="s">
        <v>8</v>
      </c>
      <c r="AU7" s="5"/>
      <c r="AV7" s="5"/>
      <c r="AW7" s="5"/>
      <c r="AX7" s="5"/>
      <c r="AY7" s="5"/>
      <c r="AZ7" s="5"/>
      <c r="BA7" s="5"/>
      <c r="BB7" s="5" t="s">
        <v>18</v>
      </c>
      <c r="BC7" s="5"/>
      <c r="BD7" s="5"/>
      <c r="BE7" s="5"/>
      <c r="BF7" s="5"/>
      <c r="BG7" s="5"/>
      <c r="BH7" s="5"/>
      <c r="BI7" s="5"/>
      <c r="BJ7" s="3"/>
      <c r="BK7" s="3"/>
      <c r="BL7" s="27" t="s">
        <v>19</v>
      </c>
      <c r="BM7" s="37"/>
      <c r="BN7" s="37"/>
      <c r="BO7" s="37"/>
      <c r="BP7" s="37"/>
      <c r="BQ7" s="37"/>
      <c r="BR7" s="37"/>
      <c r="BS7" s="37"/>
      <c r="BT7" s="37"/>
      <c r="BU7" s="37"/>
      <c r="BV7" s="37"/>
      <c r="BW7" s="37"/>
      <c r="BX7" s="37"/>
      <c r="BY7" s="51"/>
    </row>
    <row r="8" spans="1:78" ht="18.75" customHeight="1">
      <c r="A8" s="2"/>
      <c r="B8" s="6" t="str">
        <f>データ!$I$6</f>
        <v>法非適用</v>
      </c>
      <c r="C8" s="6"/>
      <c r="D8" s="6"/>
      <c r="E8" s="6"/>
      <c r="F8" s="6"/>
      <c r="G8" s="6"/>
      <c r="H8" s="6"/>
      <c r="I8" s="6" t="str">
        <f>データ!$J$6</f>
        <v>水道事業</v>
      </c>
      <c r="J8" s="6"/>
      <c r="K8" s="6"/>
      <c r="L8" s="6"/>
      <c r="M8" s="6"/>
      <c r="N8" s="6"/>
      <c r="O8" s="6"/>
      <c r="P8" s="6" t="str">
        <f>データ!$K$6</f>
        <v>簡易水道事業</v>
      </c>
      <c r="Q8" s="6"/>
      <c r="R8" s="6"/>
      <c r="S8" s="6"/>
      <c r="T8" s="6"/>
      <c r="U8" s="6"/>
      <c r="V8" s="6"/>
      <c r="W8" s="6" t="str">
        <f>データ!$L$6</f>
        <v>D4</v>
      </c>
      <c r="X8" s="6"/>
      <c r="Y8" s="6"/>
      <c r="Z8" s="6"/>
      <c r="AA8" s="6"/>
      <c r="AB8" s="6"/>
      <c r="AC8" s="6"/>
      <c r="AD8" s="6" t="str">
        <f>データ!$M$6</f>
        <v>非設置</v>
      </c>
      <c r="AE8" s="6"/>
      <c r="AF8" s="6"/>
      <c r="AG8" s="6"/>
      <c r="AH8" s="6"/>
      <c r="AI8" s="6"/>
      <c r="AJ8" s="6"/>
      <c r="AK8" s="2"/>
      <c r="AL8" s="22">
        <f>データ!$R$6</f>
        <v>1300</v>
      </c>
      <c r="AM8" s="22"/>
      <c r="AN8" s="22"/>
      <c r="AO8" s="22"/>
      <c r="AP8" s="22"/>
      <c r="AQ8" s="22"/>
      <c r="AR8" s="22"/>
      <c r="AS8" s="22"/>
      <c r="AT8" s="7">
        <f>データ!$S$6</f>
        <v>196.73</v>
      </c>
      <c r="AU8" s="7"/>
      <c r="AV8" s="7"/>
      <c r="AW8" s="7"/>
      <c r="AX8" s="7"/>
      <c r="AY8" s="7"/>
      <c r="AZ8" s="7"/>
      <c r="BA8" s="7"/>
      <c r="BB8" s="7">
        <f>データ!$T$6</f>
        <v>6.61</v>
      </c>
      <c r="BC8" s="7"/>
      <c r="BD8" s="7"/>
      <c r="BE8" s="7"/>
      <c r="BF8" s="7"/>
      <c r="BG8" s="7"/>
      <c r="BH8" s="7"/>
      <c r="BI8" s="7"/>
      <c r="BJ8" s="3"/>
      <c r="BK8" s="3"/>
      <c r="BL8" s="28" t="s">
        <v>9</v>
      </c>
      <c r="BM8" s="38"/>
      <c r="BN8" s="45" t="s">
        <v>21</v>
      </c>
      <c r="BO8" s="48"/>
      <c r="BP8" s="48"/>
      <c r="BQ8" s="48"/>
      <c r="BR8" s="48"/>
      <c r="BS8" s="48"/>
      <c r="BT8" s="48"/>
      <c r="BU8" s="48"/>
      <c r="BV8" s="48"/>
      <c r="BW8" s="48"/>
      <c r="BX8" s="48"/>
      <c r="BY8" s="52"/>
    </row>
    <row r="9" spans="1:78" ht="18.75" customHeight="1">
      <c r="A9" s="2"/>
      <c r="B9" s="5" t="s">
        <v>23</v>
      </c>
      <c r="C9" s="5"/>
      <c r="D9" s="5"/>
      <c r="E9" s="5"/>
      <c r="F9" s="5"/>
      <c r="G9" s="5"/>
      <c r="H9" s="5"/>
      <c r="I9" s="5" t="s">
        <v>24</v>
      </c>
      <c r="J9" s="5"/>
      <c r="K9" s="5"/>
      <c r="L9" s="5"/>
      <c r="M9" s="5"/>
      <c r="N9" s="5"/>
      <c r="O9" s="5"/>
      <c r="P9" s="5" t="s">
        <v>25</v>
      </c>
      <c r="Q9" s="5"/>
      <c r="R9" s="5"/>
      <c r="S9" s="5"/>
      <c r="T9" s="5"/>
      <c r="U9" s="5"/>
      <c r="V9" s="5"/>
      <c r="W9" s="5" t="s">
        <v>22</v>
      </c>
      <c r="X9" s="5"/>
      <c r="Y9" s="5"/>
      <c r="Z9" s="5"/>
      <c r="AA9" s="5"/>
      <c r="AB9" s="5"/>
      <c r="AC9" s="5"/>
      <c r="AD9" s="2"/>
      <c r="AE9" s="2"/>
      <c r="AF9" s="2"/>
      <c r="AG9" s="2"/>
      <c r="AH9" s="3"/>
      <c r="AI9" s="2"/>
      <c r="AJ9" s="2"/>
      <c r="AK9" s="2"/>
      <c r="AL9" s="5" t="s">
        <v>30</v>
      </c>
      <c r="AM9" s="5"/>
      <c r="AN9" s="5"/>
      <c r="AO9" s="5"/>
      <c r="AP9" s="5"/>
      <c r="AQ9" s="5"/>
      <c r="AR9" s="5"/>
      <c r="AS9" s="5"/>
      <c r="AT9" s="5" t="s">
        <v>33</v>
      </c>
      <c r="AU9" s="5"/>
      <c r="AV9" s="5"/>
      <c r="AW9" s="5"/>
      <c r="AX9" s="5"/>
      <c r="AY9" s="5"/>
      <c r="AZ9" s="5"/>
      <c r="BA9" s="5"/>
      <c r="BB9" s="5" t="s">
        <v>13</v>
      </c>
      <c r="BC9" s="5"/>
      <c r="BD9" s="5"/>
      <c r="BE9" s="5"/>
      <c r="BF9" s="5"/>
      <c r="BG9" s="5"/>
      <c r="BH9" s="5"/>
      <c r="BI9" s="5"/>
      <c r="BJ9" s="3"/>
      <c r="BK9" s="3"/>
      <c r="BL9" s="29" t="s">
        <v>34</v>
      </c>
      <c r="BM9" s="39"/>
      <c r="BN9" s="46"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65.430000000000007</v>
      </c>
      <c r="Q10" s="7"/>
      <c r="R10" s="7"/>
      <c r="S10" s="7"/>
      <c r="T10" s="7"/>
      <c r="U10" s="7"/>
      <c r="V10" s="7"/>
      <c r="W10" s="22">
        <f>データ!$Q$6</f>
        <v>1440</v>
      </c>
      <c r="X10" s="22"/>
      <c r="Y10" s="22"/>
      <c r="Z10" s="22"/>
      <c r="AA10" s="22"/>
      <c r="AB10" s="22"/>
      <c r="AC10" s="22"/>
      <c r="AD10" s="2"/>
      <c r="AE10" s="2"/>
      <c r="AF10" s="2"/>
      <c r="AG10" s="2"/>
      <c r="AH10" s="2"/>
      <c r="AI10" s="2"/>
      <c r="AJ10" s="2"/>
      <c r="AK10" s="2"/>
      <c r="AL10" s="22">
        <f>データ!$U$6</f>
        <v>844</v>
      </c>
      <c r="AM10" s="22"/>
      <c r="AN10" s="22"/>
      <c r="AO10" s="22"/>
      <c r="AP10" s="22"/>
      <c r="AQ10" s="22"/>
      <c r="AR10" s="22"/>
      <c r="AS10" s="22"/>
      <c r="AT10" s="7">
        <f>データ!$V$6</f>
        <v>1.54</v>
      </c>
      <c r="AU10" s="7"/>
      <c r="AV10" s="7"/>
      <c r="AW10" s="7"/>
      <c r="AX10" s="7"/>
      <c r="AY10" s="7"/>
      <c r="AZ10" s="7"/>
      <c r="BA10" s="7"/>
      <c r="BB10" s="7">
        <f>データ!$W$6</f>
        <v>548.04999999999995</v>
      </c>
      <c r="BC10" s="7"/>
      <c r="BD10" s="7"/>
      <c r="BE10" s="7"/>
      <c r="BF10" s="7"/>
      <c r="BG10" s="7"/>
      <c r="BH10" s="7"/>
      <c r="BI10" s="7"/>
      <c r="BJ10" s="2"/>
      <c r="BK10" s="2"/>
      <c r="BL10" s="30" t="s">
        <v>38</v>
      </c>
      <c r="BM10" s="40"/>
      <c r="BN10" s="47" t="s">
        <v>39</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43</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44</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31</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1"/>
      <c r="R34" s="16"/>
      <c r="S34" s="16"/>
      <c r="T34" s="16"/>
      <c r="U34" s="16"/>
      <c r="V34" s="16"/>
      <c r="W34" s="16"/>
      <c r="X34" s="16"/>
      <c r="Y34" s="16"/>
      <c r="Z34" s="16"/>
      <c r="AA34" s="16"/>
      <c r="AB34" s="16"/>
      <c r="AC34" s="16"/>
      <c r="AD34" s="16"/>
      <c r="AE34" s="16"/>
      <c r="AF34" s="21"/>
      <c r="AG34" s="16"/>
      <c r="AH34" s="16"/>
      <c r="AI34" s="16"/>
      <c r="AJ34" s="16"/>
      <c r="AK34" s="16"/>
      <c r="AL34" s="16"/>
      <c r="AM34" s="16"/>
      <c r="AN34" s="16"/>
      <c r="AO34" s="16"/>
      <c r="AP34" s="16"/>
      <c r="AQ34" s="16"/>
      <c r="AR34" s="16"/>
      <c r="AS34" s="16"/>
      <c r="AT34" s="16"/>
      <c r="AU34" s="21"/>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1"/>
      <c r="R35" s="16"/>
      <c r="S35" s="16"/>
      <c r="T35" s="16"/>
      <c r="U35" s="16"/>
      <c r="V35" s="16"/>
      <c r="W35" s="16"/>
      <c r="X35" s="16"/>
      <c r="Y35" s="16"/>
      <c r="Z35" s="16"/>
      <c r="AA35" s="16"/>
      <c r="AB35" s="16"/>
      <c r="AC35" s="16"/>
      <c r="AD35" s="16"/>
      <c r="AE35" s="16"/>
      <c r="AF35" s="21"/>
      <c r="AG35" s="16"/>
      <c r="AH35" s="16"/>
      <c r="AI35" s="16"/>
      <c r="AJ35" s="16"/>
      <c r="AK35" s="16"/>
      <c r="AL35" s="16"/>
      <c r="AM35" s="16"/>
      <c r="AN35" s="16"/>
      <c r="AO35" s="16"/>
      <c r="AP35" s="16"/>
      <c r="AQ35" s="16"/>
      <c r="AR35" s="16"/>
      <c r="AS35" s="16"/>
      <c r="AT35" s="16"/>
      <c r="AU35" s="21"/>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46</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107</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1"/>
      <c r="R56" s="16"/>
      <c r="S56" s="16"/>
      <c r="T56" s="16"/>
      <c r="U56" s="16"/>
      <c r="V56" s="16"/>
      <c r="W56" s="16"/>
      <c r="X56" s="16"/>
      <c r="Y56" s="16"/>
      <c r="Z56" s="16"/>
      <c r="AA56" s="16"/>
      <c r="AB56" s="16"/>
      <c r="AC56" s="16"/>
      <c r="AD56" s="16"/>
      <c r="AE56" s="16"/>
      <c r="AF56" s="21"/>
      <c r="AG56" s="16"/>
      <c r="AH56" s="16"/>
      <c r="AI56" s="16"/>
      <c r="AJ56" s="16"/>
      <c r="AK56" s="16"/>
      <c r="AL56" s="16"/>
      <c r="AM56" s="16"/>
      <c r="AN56" s="16"/>
      <c r="AO56" s="16"/>
      <c r="AP56" s="16"/>
      <c r="AQ56" s="16"/>
      <c r="AR56" s="16"/>
      <c r="AS56" s="16"/>
      <c r="AT56" s="16"/>
      <c r="AU56" s="21"/>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1"/>
      <c r="R57" s="16"/>
      <c r="S57" s="16"/>
      <c r="T57" s="16"/>
      <c r="U57" s="16"/>
      <c r="V57" s="16"/>
      <c r="W57" s="16"/>
      <c r="X57" s="16"/>
      <c r="Y57" s="16"/>
      <c r="Z57" s="16"/>
      <c r="AA57" s="16"/>
      <c r="AB57" s="16"/>
      <c r="AC57" s="16"/>
      <c r="AD57" s="16"/>
      <c r="AE57" s="16"/>
      <c r="AF57" s="21"/>
      <c r="AG57" s="16"/>
      <c r="AH57" s="16"/>
      <c r="AI57" s="16"/>
      <c r="AJ57" s="16"/>
      <c r="AK57" s="16"/>
      <c r="AL57" s="16"/>
      <c r="AM57" s="16"/>
      <c r="AN57" s="16"/>
      <c r="AO57" s="16"/>
      <c r="AP57" s="16"/>
      <c r="AQ57" s="16"/>
      <c r="AR57" s="16"/>
      <c r="AS57" s="16"/>
      <c r="AT57" s="16"/>
      <c r="AU57" s="21"/>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1"/>
      <c r="R58" s="17"/>
      <c r="S58" s="17"/>
      <c r="T58" s="17"/>
      <c r="U58" s="17"/>
      <c r="V58" s="17"/>
      <c r="W58" s="17"/>
      <c r="X58" s="17"/>
      <c r="Y58" s="17"/>
      <c r="Z58" s="17"/>
      <c r="AA58" s="17"/>
      <c r="AB58" s="17"/>
      <c r="AC58" s="17"/>
      <c r="AD58" s="17"/>
      <c r="AE58" s="17"/>
      <c r="AF58" s="21"/>
      <c r="AG58" s="17"/>
      <c r="AH58" s="17"/>
      <c r="AI58" s="17"/>
      <c r="AJ58" s="17"/>
      <c r="AK58" s="17"/>
      <c r="AL58" s="17"/>
      <c r="AM58" s="17"/>
      <c r="AN58" s="17"/>
      <c r="AO58" s="17"/>
      <c r="AP58" s="17"/>
      <c r="AQ58" s="17"/>
      <c r="AR58" s="17"/>
      <c r="AS58" s="17"/>
      <c r="AT58" s="17"/>
      <c r="AU58" s="21"/>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7</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6</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108</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1"/>
      <c r="V79" s="21"/>
      <c r="W79" s="16"/>
      <c r="X79" s="16"/>
      <c r="Y79" s="16"/>
      <c r="Z79" s="16"/>
      <c r="AA79" s="16"/>
      <c r="AB79" s="16"/>
      <c r="AC79" s="16"/>
      <c r="AD79" s="16"/>
      <c r="AE79" s="16"/>
      <c r="AF79" s="16"/>
      <c r="AG79" s="16"/>
      <c r="AH79" s="16"/>
      <c r="AI79" s="16"/>
      <c r="AJ79" s="16"/>
      <c r="AK79" s="16"/>
      <c r="AL79" s="16"/>
      <c r="AM79" s="16"/>
      <c r="AN79" s="16"/>
      <c r="AO79" s="21"/>
      <c r="AP79" s="21"/>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1"/>
      <c r="V80" s="21"/>
      <c r="W80" s="16"/>
      <c r="X80" s="16"/>
      <c r="Y80" s="16"/>
      <c r="Z80" s="16"/>
      <c r="AA80" s="16"/>
      <c r="AB80" s="16"/>
      <c r="AC80" s="16"/>
      <c r="AD80" s="16"/>
      <c r="AE80" s="16"/>
      <c r="AF80" s="16"/>
      <c r="AG80" s="16"/>
      <c r="AH80" s="16"/>
      <c r="AI80" s="16"/>
      <c r="AJ80" s="16"/>
      <c r="AK80" s="16"/>
      <c r="AL80" s="16"/>
      <c r="AM80" s="16"/>
      <c r="AN80" s="16"/>
      <c r="AO80" s="21"/>
      <c r="AP80" s="21"/>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0"/>
    </row>
    <row r="84" spans="1:78" hidden="1">
      <c r="B84" s="12" t="s">
        <v>47</v>
      </c>
      <c r="C84" s="12"/>
      <c r="D84" s="12"/>
      <c r="E84" s="12" t="s">
        <v>49</v>
      </c>
      <c r="F84" s="12" t="s">
        <v>51</v>
      </c>
      <c r="G84" s="12" t="s">
        <v>52</v>
      </c>
      <c r="H84" s="12" t="s">
        <v>45</v>
      </c>
      <c r="I84" s="12" t="s">
        <v>5</v>
      </c>
      <c r="J84" s="12" t="s">
        <v>28</v>
      </c>
      <c r="K84" s="12" t="s">
        <v>53</v>
      </c>
      <c r="L84" s="12" t="s">
        <v>55</v>
      </c>
      <c r="M84" s="12" t="s">
        <v>35</v>
      </c>
      <c r="N84" s="12" t="s">
        <v>56</v>
      </c>
      <c r="O84" s="12" t="s">
        <v>58</v>
      </c>
    </row>
    <row r="85" spans="1:78" hidden="1">
      <c r="B85" s="12"/>
      <c r="C85" s="12"/>
      <c r="D85" s="12"/>
      <c r="E85" s="12" t="str">
        <f>データ!AH6</f>
        <v>【75.60】</v>
      </c>
      <c r="F85" s="12" t="s">
        <v>40</v>
      </c>
      <c r="G85" s="12" t="s">
        <v>40</v>
      </c>
      <c r="H85" s="12" t="str">
        <f>データ!BO6</f>
        <v>【1,074.14】</v>
      </c>
      <c r="I85" s="12" t="str">
        <f>データ!BZ6</f>
        <v>【54.36】</v>
      </c>
      <c r="J85" s="12" t="str">
        <f>データ!CK6</f>
        <v>【296.40】</v>
      </c>
      <c r="K85" s="12" t="str">
        <f>データ!CV6</f>
        <v>【55.95】</v>
      </c>
      <c r="L85" s="12" t="str">
        <f>データ!DG6</f>
        <v>【73.77】</v>
      </c>
      <c r="M85" s="12" t="s">
        <v>40</v>
      </c>
      <c r="N85" s="12" t="s">
        <v>40</v>
      </c>
      <c r="O85" s="12" t="str">
        <f>データ!EN6</f>
        <v>【0.54】</v>
      </c>
    </row>
  </sheetData>
  <sheetProtection algorithmName="SHA-512" hashValue="+ne52umZcPfPqhcnfkwf6KWy1MKqGA8I0Q0IYrMm9EiTJ884hJB48S98s725Y4dud3G7nkJEVEZsqwCRmxjclg==" saltValue="+fW1mMyxIMXJqW7UdIdhog==" spinCount="100000" sheet="1" objects="1" scenarios="1" formatCells="0" formatColumns="0" formatRows="0"/>
  <mergeCells count="44">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0"/>
  <sheetViews>
    <sheetView showGridLines="0" workbookViewId="0"/>
  </sheetViews>
  <sheetFormatPr defaultRowHeight="13.5"/>
  <cols>
    <col min="2" max="144" width="11.875" customWidth="1"/>
  </cols>
  <sheetData>
    <row r="1" spans="1:144">
      <c r="A1" t="s">
        <v>50</v>
      </c>
      <c r="E1" s="68"/>
      <c r="F1" s="68"/>
      <c r="G1" s="68"/>
      <c r="H1" s="68"/>
      <c r="I1" s="68"/>
      <c r="J1" s="68"/>
      <c r="K1" s="68"/>
      <c r="L1" s="68"/>
      <c r="M1" s="68"/>
      <c r="N1" s="68"/>
      <c r="O1" s="68"/>
      <c r="P1" s="68"/>
      <c r="Q1" s="68"/>
      <c r="R1" s="68"/>
      <c r="S1" s="68"/>
      <c r="T1" s="68"/>
      <c r="U1" s="68"/>
      <c r="V1" s="68"/>
      <c r="W1" s="68"/>
      <c r="X1" s="68">
        <v>1</v>
      </c>
      <c r="Y1" s="68">
        <v>1</v>
      </c>
      <c r="Z1" s="68">
        <v>1</v>
      </c>
      <c r="AA1" s="68">
        <v>1</v>
      </c>
      <c r="AB1" s="68">
        <v>1</v>
      </c>
      <c r="AC1" s="68">
        <v>1</v>
      </c>
      <c r="AD1" s="68">
        <v>1</v>
      </c>
      <c r="AE1" s="68">
        <v>1</v>
      </c>
      <c r="AF1" s="68">
        <v>1</v>
      </c>
      <c r="AG1" s="68">
        <v>1</v>
      </c>
      <c r="AH1" s="68"/>
      <c r="AI1" s="68">
        <v>1</v>
      </c>
      <c r="AJ1" s="68">
        <v>1</v>
      </c>
      <c r="AK1" s="68">
        <v>1</v>
      </c>
      <c r="AL1" s="68">
        <v>1</v>
      </c>
      <c r="AM1" s="68">
        <v>1</v>
      </c>
      <c r="AN1" s="68">
        <v>1</v>
      </c>
      <c r="AO1" s="68">
        <v>1</v>
      </c>
      <c r="AP1" s="68">
        <v>1</v>
      </c>
      <c r="AQ1" s="68">
        <v>1</v>
      </c>
      <c r="AR1" s="68">
        <v>1</v>
      </c>
      <c r="AS1" s="68"/>
      <c r="AT1" s="68">
        <v>1</v>
      </c>
      <c r="AU1" s="68">
        <v>1</v>
      </c>
      <c r="AV1" s="68">
        <v>1</v>
      </c>
      <c r="AW1" s="68">
        <v>1</v>
      </c>
      <c r="AX1" s="68">
        <v>1</v>
      </c>
      <c r="AY1" s="68">
        <v>1</v>
      </c>
      <c r="AZ1" s="68">
        <v>1</v>
      </c>
      <c r="BA1" s="68">
        <v>1</v>
      </c>
      <c r="BB1" s="68">
        <v>1</v>
      </c>
      <c r="BC1" s="68">
        <v>1</v>
      </c>
      <c r="BD1" s="68"/>
      <c r="BE1" s="68">
        <v>1</v>
      </c>
      <c r="BF1" s="68">
        <v>1</v>
      </c>
      <c r="BG1" s="68">
        <v>1</v>
      </c>
      <c r="BH1" s="68">
        <v>1</v>
      </c>
      <c r="BI1" s="68">
        <v>1</v>
      </c>
      <c r="BJ1" s="68">
        <v>1</v>
      </c>
      <c r="BK1" s="68">
        <v>1</v>
      </c>
      <c r="BL1" s="68">
        <v>1</v>
      </c>
      <c r="BM1" s="68">
        <v>1</v>
      </c>
      <c r="BN1" s="68">
        <v>1</v>
      </c>
      <c r="BO1" s="68"/>
      <c r="BP1" s="68">
        <v>1</v>
      </c>
      <c r="BQ1" s="68">
        <v>1</v>
      </c>
      <c r="BR1" s="68">
        <v>1</v>
      </c>
      <c r="BS1" s="68">
        <v>1</v>
      </c>
      <c r="BT1" s="68">
        <v>1</v>
      </c>
      <c r="BU1" s="68">
        <v>1</v>
      </c>
      <c r="BV1" s="68">
        <v>1</v>
      </c>
      <c r="BW1" s="68">
        <v>1</v>
      </c>
      <c r="BX1" s="68">
        <v>1</v>
      </c>
      <c r="BY1" s="68">
        <v>1</v>
      </c>
      <c r="BZ1" s="68"/>
      <c r="CA1" s="68">
        <v>1</v>
      </c>
      <c r="CB1" s="68">
        <v>1</v>
      </c>
      <c r="CC1" s="68">
        <v>1</v>
      </c>
      <c r="CD1" s="68">
        <v>1</v>
      </c>
      <c r="CE1" s="68">
        <v>1</v>
      </c>
      <c r="CF1" s="68">
        <v>1</v>
      </c>
      <c r="CG1" s="68">
        <v>1</v>
      </c>
      <c r="CH1" s="68">
        <v>1</v>
      </c>
      <c r="CI1" s="68">
        <v>1</v>
      </c>
      <c r="CJ1" s="68">
        <v>1</v>
      </c>
      <c r="CK1" s="68"/>
      <c r="CL1" s="68">
        <v>1</v>
      </c>
      <c r="CM1" s="68">
        <v>1</v>
      </c>
      <c r="CN1" s="68">
        <v>1</v>
      </c>
      <c r="CO1" s="68">
        <v>1</v>
      </c>
      <c r="CP1" s="68">
        <v>1</v>
      </c>
      <c r="CQ1" s="68">
        <v>1</v>
      </c>
      <c r="CR1" s="68">
        <v>1</v>
      </c>
      <c r="CS1" s="68">
        <v>1</v>
      </c>
      <c r="CT1" s="68">
        <v>1</v>
      </c>
      <c r="CU1" s="68">
        <v>1</v>
      </c>
      <c r="CV1" s="68"/>
      <c r="CW1" s="68">
        <v>1</v>
      </c>
      <c r="CX1" s="68">
        <v>1</v>
      </c>
      <c r="CY1" s="68">
        <v>1</v>
      </c>
      <c r="CZ1" s="68">
        <v>1</v>
      </c>
      <c r="DA1" s="68">
        <v>1</v>
      </c>
      <c r="DB1" s="68">
        <v>1</v>
      </c>
      <c r="DC1" s="68">
        <v>1</v>
      </c>
      <c r="DD1" s="68">
        <v>1</v>
      </c>
      <c r="DE1" s="68">
        <v>1</v>
      </c>
      <c r="DF1" s="68">
        <v>1</v>
      </c>
      <c r="DG1" s="68"/>
      <c r="DH1" s="68">
        <v>1</v>
      </c>
      <c r="DI1" s="68">
        <v>1</v>
      </c>
      <c r="DJ1" s="68">
        <v>1</v>
      </c>
      <c r="DK1" s="68">
        <v>1</v>
      </c>
      <c r="DL1" s="68">
        <v>1</v>
      </c>
      <c r="DM1" s="68">
        <v>1</v>
      </c>
      <c r="DN1" s="68">
        <v>1</v>
      </c>
      <c r="DO1" s="68">
        <v>1</v>
      </c>
      <c r="DP1" s="68">
        <v>1</v>
      </c>
      <c r="DQ1" s="68">
        <v>1</v>
      </c>
      <c r="DR1" s="68"/>
      <c r="DS1" s="68">
        <v>1</v>
      </c>
      <c r="DT1" s="68">
        <v>1</v>
      </c>
      <c r="DU1" s="68">
        <v>1</v>
      </c>
      <c r="DV1" s="68">
        <v>1</v>
      </c>
      <c r="DW1" s="68">
        <v>1</v>
      </c>
      <c r="DX1" s="68">
        <v>1</v>
      </c>
      <c r="DY1" s="68">
        <v>1</v>
      </c>
      <c r="DZ1" s="68">
        <v>1</v>
      </c>
      <c r="EA1" s="68">
        <v>1</v>
      </c>
      <c r="EB1" s="68">
        <v>1</v>
      </c>
      <c r="EC1" s="68"/>
      <c r="ED1" s="68">
        <v>1</v>
      </c>
      <c r="EE1" s="68">
        <v>1</v>
      </c>
      <c r="EF1" s="68">
        <v>1</v>
      </c>
      <c r="EG1" s="68">
        <v>1</v>
      </c>
      <c r="EH1" s="68">
        <v>1</v>
      </c>
      <c r="EI1" s="68">
        <v>1</v>
      </c>
      <c r="EJ1" s="68">
        <v>1</v>
      </c>
      <c r="EK1" s="68">
        <v>1</v>
      </c>
      <c r="EL1" s="68">
        <v>1</v>
      </c>
      <c r="EM1" s="68">
        <v>1</v>
      </c>
      <c r="EN1" s="68"/>
    </row>
    <row r="2" spans="1:144">
      <c r="A2" s="60" t="s">
        <v>59</v>
      </c>
      <c r="B2" s="60">
        <f t="shared" ref="B2:EN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row>
    <row r="3" spans="1:144">
      <c r="A3" s="60" t="s">
        <v>20</v>
      </c>
      <c r="B3" s="62" t="s">
        <v>54</v>
      </c>
      <c r="C3" s="62" t="s">
        <v>16</v>
      </c>
      <c r="D3" s="62" t="s">
        <v>60</v>
      </c>
      <c r="E3" s="62" t="s">
        <v>62</v>
      </c>
      <c r="F3" s="62" t="s">
        <v>61</v>
      </c>
      <c r="G3" s="62" t="s">
        <v>27</v>
      </c>
      <c r="H3" s="69" t="s">
        <v>32</v>
      </c>
      <c r="I3" s="72"/>
      <c r="J3" s="72"/>
      <c r="K3" s="72"/>
      <c r="L3" s="72"/>
      <c r="M3" s="72"/>
      <c r="N3" s="72"/>
      <c r="O3" s="72"/>
      <c r="P3" s="72"/>
      <c r="Q3" s="72"/>
      <c r="R3" s="72"/>
      <c r="S3" s="72"/>
      <c r="T3" s="72"/>
      <c r="U3" s="72"/>
      <c r="V3" s="72"/>
      <c r="W3" s="76"/>
      <c r="X3" s="78" t="s">
        <v>57</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7</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60" t="s">
        <v>63</v>
      </c>
      <c r="B4" s="63"/>
      <c r="C4" s="63"/>
      <c r="D4" s="63"/>
      <c r="E4" s="63"/>
      <c r="F4" s="63"/>
      <c r="G4" s="63"/>
      <c r="H4" s="70"/>
      <c r="I4" s="73"/>
      <c r="J4" s="73"/>
      <c r="K4" s="73"/>
      <c r="L4" s="73"/>
      <c r="M4" s="73"/>
      <c r="N4" s="73"/>
      <c r="O4" s="73"/>
      <c r="P4" s="73"/>
      <c r="Q4" s="73"/>
      <c r="R4" s="73"/>
      <c r="S4" s="73"/>
      <c r="T4" s="73"/>
      <c r="U4" s="73"/>
      <c r="V4" s="73"/>
      <c r="W4" s="77"/>
      <c r="X4" s="79" t="s">
        <v>26</v>
      </c>
      <c r="Y4" s="79"/>
      <c r="Z4" s="79"/>
      <c r="AA4" s="79"/>
      <c r="AB4" s="79"/>
      <c r="AC4" s="79"/>
      <c r="AD4" s="79"/>
      <c r="AE4" s="79"/>
      <c r="AF4" s="79"/>
      <c r="AG4" s="79"/>
      <c r="AH4" s="79"/>
      <c r="AI4" s="79" t="s">
        <v>48</v>
      </c>
      <c r="AJ4" s="79"/>
      <c r="AK4" s="79"/>
      <c r="AL4" s="79"/>
      <c r="AM4" s="79"/>
      <c r="AN4" s="79"/>
      <c r="AO4" s="79"/>
      <c r="AP4" s="79"/>
      <c r="AQ4" s="79"/>
      <c r="AR4" s="79"/>
      <c r="AS4" s="79"/>
      <c r="AT4" s="79" t="s">
        <v>42</v>
      </c>
      <c r="AU4" s="79"/>
      <c r="AV4" s="79"/>
      <c r="AW4" s="79"/>
      <c r="AX4" s="79"/>
      <c r="AY4" s="79"/>
      <c r="AZ4" s="79"/>
      <c r="BA4" s="79"/>
      <c r="BB4" s="79"/>
      <c r="BC4" s="79"/>
      <c r="BD4" s="79"/>
      <c r="BE4" s="79" t="s">
        <v>65</v>
      </c>
      <c r="BF4" s="79"/>
      <c r="BG4" s="79"/>
      <c r="BH4" s="79"/>
      <c r="BI4" s="79"/>
      <c r="BJ4" s="79"/>
      <c r="BK4" s="79"/>
      <c r="BL4" s="79"/>
      <c r="BM4" s="79"/>
      <c r="BN4" s="79"/>
      <c r="BO4" s="79"/>
      <c r="BP4" s="79" t="s">
        <v>37</v>
      </c>
      <c r="BQ4" s="79"/>
      <c r="BR4" s="79"/>
      <c r="BS4" s="79"/>
      <c r="BT4" s="79"/>
      <c r="BU4" s="79"/>
      <c r="BV4" s="79"/>
      <c r="BW4" s="79"/>
      <c r="BX4" s="79"/>
      <c r="BY4" s="79"/>
      <c r="BZ4" s="79"/>
      <c r="CA4" s="79" t="s">
        <v>66</v>
      </c>
      <c r="CB4" s="79"/>
      <c r="CC4" s="79"/>
      <c r="CD4" s="79"/>
      <c r="CE4" s="79"/>
      <c r="CF4" s="79"/>
      <c r="CG4" s="79"/>
      <c r="CH4" s="79"/>
      <c r="CI4" s="79"/>
      <c r="CJ4" s="79"/>
      <c r="CK4" s="79"/>
      <c r="CL4" s="79" t="s">
        <v>1</v>
      </c>
      <c r="CM4" s="79"/>
      <c r="CN4" s="79"/>
      <c r="CO4" s="79"/>
      <c r="CP4" s="79"/>
      <c r="CQ4" s="79"/>
      <c r="CR4" s="79"/>
      <c r="CS4" s="79"/>
      <c r="CT4" s="79"/>
      <c r="CU4" s="79"/>
      <c r="CV4" s="79"/>
      <c r="CW4" s="79" t="s">
        <v>67</v>
      </c>
      <c r="CX4" s="79"/>
      <c r="CY4" s="79"/>
      <c r="CZ4" s="79"/>
      <c r="DA4" s="79"/>
      <c r="DB4" s="79"/>
      <c r="DC4" s="79"/>
      <c r="DD4" s="79"/>
      <c r="DE4" s="79"/>
      <c r="DF4" s="79"/>
      <c r="DG4" s="79"/>
      <c r="DH4" s="79" t="s">
        <v>68</v>
      </c>
      <c r="DI4" s="79"/>
      <c r="DJ4" s="79"/>
      <c r="DK4" s="79"/>
      <c r="DL4" s="79"/>
      <c r="DM4" s="79"/>
      <c r="DN4" s="79"/>
      <c r="DO4" s="79"/>
      <c r="DP4" s="79"/>
      <c r="DQ4" s="79"/>
      <c r="DR4" s="79"/>
      <c r="DS4" s="79" t="s">
        <v>64</v>
      </c>
      <c r="DT4" s="79"/>
      <c r="DU4" s="79"/>
      <c r="DV4" s="79"/>
      <c r="DW4" s="79"/>
      <c r="DX4" s="79"/>
      <c r="DY4" s="79"/>
      <c r="DZ4" s="79"/>
      <c r="EA4" s="79"/>
      <c r="EB4" s="79"/>
      <c r="EC4" s="79"/>
      <c r="ED4" s="79" t="s">
        <v>69</v>
      </c>
      <c r="EE4" s="79"/>
      <c r="EF4" s="79"/>
      <c r="EG4" s="79"/>
      <c r="EH4" s="79"/>
      <c r="EI4" s="79"/>
      <c r="EJ4" s="79"/>
      <c r="EK4" s="79"/>
      <c r="EL4" s="79"/>
      <c r="EM4" s="79"/>
      <c r="EN4" s="79"/>
    </row>
    <row r="5" spans="1:144">
      <c r="A5" s="60" t="s">
        <v>29</v>
      </c>
      <c r="B5" s="64"/>
      <c r="C5" s="64"/>
      <c r="D5" s="64"/>
      <c r="E5" s="64"/>
      <c r="F5" s="64"/>
      <c r="G5" s="64"/>
      <c r="H5" s="71" t="s">
        <v>15</v>
      </c>
      <c r="I5" s="71" t="s">
        <v>70</v>
      </c>
      <c r="J5" s="71" t="s">
        <v>71</v>
      </c>
      <c r="K5" s="71" t="s">
        <v>72</v>
      </c>
      <c r="L5" s="71" t="s">
        <v>73</v>
      </c>
      <c r="M5" s="71" t="s">
        <v>74</v>
      </c>
      <c r="N5" s="71" t="s">
        <v>75</v>
      </c>
      <c r="O5" s="71" t="s">
        <v>76</v>
      </c>
      <c r="P5" s="71" t="s">
        <v>77</v>
      </c>
      <c r="Q5" s="71" t="s">
        <v>78</v>
      </c>
      <c r="R5" s="71" t="s">
        <v>79</v>
      </c>
      <c r="S5" s="71" t="s">
        <v>80</v>
      </c>
      <c r="T5" s="71" t="s">
        <v>0</v>
      </c>
      <c r="U5" s="71" t="s">
        <v>81</v>
      </c>
      <c r="V5" s="71" t="s">
        <v>82</v>
      </c>
      <c r="W5" s="71" t="s">
        <v>83</v>
      </c>
      <c r="X5" s="71" t="s">
        <v>84</v>
      </c>
      <c r="Y5" s="71" t="s">
        <v>85</v>
      </c>
      <c r="Z5" s="71" t="s">
        <v>86</v>
      </c>
      <c r="AA5" s="71" t="s">
        <v>87</v>
      </c>
      <c r="AB5" s="71" t="s">
        <v>88</v>
      </c>
      <c r="AC5" s="71" t="s">
        <v>90</v>
      </c>
      <c r="AD5" s="71" t="s">
        <v>91</v>
      </c>
      <c r="AE5" s="71" t="s">
        <v>92</v>
      </c>
      <c r="AF5" s="71" t="s">
        <v>93</v>
      </c>
      <c r="AG5" s="71" t="s">
        <v>94</v>
      </c>
      <c r="AH5" s="71" t="s">
        <v>47</v>
      </c>
      <c r="AI5" s="71" t="s">
        <v>84</v>
      </c>
      <c r="AJ5" s="71" t="s">
        <v>85</v>
      </c>
      <c r="AK5" s="71" t="s">
        <v>86</v>
      </c>
      <c r="AL5" s="71" t="s">
        <v>87</v>
      </c>
      <c r="AM5" s="71" t="s">
        <v>88</v>
      </c>
      <c r="AN5" s="71" t="s">
        <v>90</v>
      </c>
      <c r="AO5" s="71" t="s">
        <v>91</v>
      </c>
      <c r="AP5" s="71" t="s">
        <v>92</v>
      </c>
      <c r="AQ5" s="71" t="s">
        <v>93</v>
      </c>
      <c r="AR5" s="71" t="s">
        <v>94</v>
      </c>
      <c r="AS5" s="71" t="s">
        <v>89</v>
      </c>
      <c r="AT5" s="71" t="s">
        <v>84</v>
      </c>
      <c r="AU5" s="71" t="s">
        <v>85</v>
      </c>
      <c r="AV5" s="71" t="s">
        <v>86</v>
      </c>
      <c r="AW5" s="71" t="s">
        <v>87</v>
      </c>
      <c r="AX5" s="71" t="s">
        <v>88</v>
      </c>
      <c r="AY5" s="71" t="s">
        <v>90</v>
      </c>
      <c r="AZ5" s="71" t="s">
        <v>91</v>
      </c>
      <c r="BA5" s="71" t="s">
        <v>92</v>
      </c>
      <c r="BB5" s="71" t="s">
        <v>93</v>
      </c>
      <c r="BC5" s="71" t="s">
        <v>94</v>
      </c>
      <c r="BD5" s="71" t="s">
        <v>89</v>
      </c>
      <c r="BE5" s="71" t="s">
        <v>84</v>
      </c>
      <c r="BF5" s="71" t="s">
        <v>85</v>
      </c>
      <c r="BG5" s="71" t="s">
        <v>86</v>
      </c>
      <c r="BH5" s="71" t="s">
        <v>87</v>
      </c>
      <c r="BI5" s="71" t="s">
        <v>88</v>
      </c>
      <c r="BJ5" s="71" t="s">
        <v>90</v>
      </c>
      <c r="BK5" s="71" t="s">
        <v>91</v>
      </c>
      <c r="BL5" s="71" t="s">
        <v>92</v>
      </c>
      <c r="BM5" s="71" t="s">
        <v>93</v>
      </c>
      <c r="BN5" s="71" t="s">
        <v>94</v>
      </c>
      <c r="BO5" s="71" t="s">
        <v>89</v>
      </c>
      <c r="BP5" s="71" t="s">
        <v>84</v>
      </c>
      <c r="BQ5" s="71" t="s">
        <v>85</v>
      </c>
      <c r="BR5" s="71" t="s">
        <v>86</v>
      </c>
      <c r="BS5" s="71" t="s">
        <v>87</v>
      </c>
      <c r="BT5" s="71" t="s">
        <v>88</v>
      </c>
      <c r="BU5" s="71" t="s">
        <v>90</v>
      </c>
      <c r="BV5" s="71" t="s">
        <v>91</v>
      </c>
      <c r="BW5" s="71" t="s">
        <v>92</v>
      </c>
      <c r="BX5" s="71" t="s">
        <v>93</v>
      </c>
      <c r="BY5" s="71" t="s">
        <v>94</v>
      </c>
      <c r="BZ5" s="71" t="s">
        <v>89</v>
      </c>
      <c r="CA5" s="71" t="s">
        <v>84</v>
      </c>
      <c r="CB5" s="71" t="s">
        <v>85</v>
      </c>
      <c r="CC5" s="71" t="s">
        <v>86</v>
      </c>
      <c r="CD5" s="71" t="s">
        <v>87</v>
      </c>
      <c r="CE5" s="71" t="s">
        <v>88</v>
      </c>
      <c r="CF5" s="71" t="s">
        <v>90</v>
      </c>
      <c r="CG5" s="71" t="s">
        <v>91</v>
      </c>
      <c r="CH5" s="71" t="s">
        <v>92</v>
      </c>
      <c r="CI5" s="71" t="s">
        <v>93</v>
      </c>
      <c r="CJ5" s="71" t="s">
        <v>94</v>
      </c>
      <c r="CK5" s="71" t="s">
        <v>89</v>
      </c>
      <c r="CL5" s="71" t="s">
        <v>84</v>
      </c>
      <c r="CM5" s="71" t="s">
        <v>85</v>
      </c>
      <c r="CN5" s="71" t="s">
        <v>86</v>
      </c>
      <c r="CO5" s="71" t="s">
        <v>87</v>
      </c>
      <c r="CP5" s="71" t="s">
        <v>88</v>
      </c>
      <c r="CQ5" s="71" t="s">
        <v>90</v>
      </c>
      <c r="CR5" s="71" t="s">
        <v>91</v>
      </c>
      <c r="CS5" s="71" t="s">
        <v>92</v>
      </c>
      <c r="CT5" s="71" t="s">
        <v>93</v>
      </c>
      <c r="CU5" s="71" t="s">
        <v>94</v>
      </c>
      <c r="CV5" s="71" t="s">
        <v>89</v>
      </c>
      <c r="CW5" s="71" t="s">
        <v>84</v>
      </c>
      <c r="CX5" s="71" t="s">
        <v>85</v>
      </c>
      <c r="CY5" s="71" t="s">
        <v>86</v>
      </c>
      <c r="CZ5" s="71" t="s">
        <v>87</v>
      </c>
      <c r="DA5" s="71" t="s">
        <v>88</v>
      </c>
      <c r="DB5" s="71" t="s">
        <v>90</v>
      </c>
      <c r="DC5" s="71" t="s">
        <v>91</v>
      </c>
      <c r="DD5" s="71" t="s">
        <v>92</v>
      </c>
      <c r="DE5" s="71" t="s">
        <v>93</v>
      </c>
      <c r="DF5" s="71" t="s">
        <v>94</v>
      </c>
      <c r="DG5" s="71" t="s">
        <v>89</v>
      </c>
      <c r="DH5" s="71" t="s">
        <v>84</v>
      </c>
      <c r="DI5" s="71" t="s">
        <v>85</v>
      </c>
      <c r="DJ5" s="71" t="s">
        <v>86</v>
      </c>
      <c r="DK5" s="71" t="s">
        <v>87</v>
      </c>
      <c r="DL5" s="71" t="s">
        <v>88</v>
      </c>
      <c r="DM5" s="71" t="s">
        <v>90</v>
      </c>
      <c r="DN5" s="71" t="s">
        <v>91</v>
      </c>
      <c r="DO5" s="71" t="s">
        <v>92</v>
      </c>
      <c r="DP5" s="71" t="s">
        <v>93</v>
      </c>
      <c r="DQ5" s="71" t="s">
        <v>94</v>
      </c>
      <c r="DR5" s="71" t="s">
        <v>89</v>
      </c>
      <c r="DS5" s="71" t="s">
        <v>84</v>
      </c>
      <c r="DT5" s="71" t="s">
        <v>85</v>
      </c>
      <c r="DU5" s="71" t="s">
        <v>86</v>
      </c>
      <c r="DV5" s="71" t="s">
        <v>87</v>
      </c>
      <c r="DW5" s="71" t="s">
        <v>88</v>
      </c>
      <c r="DX5" s="71" t="s">
        <v>90</v>
      </c>
      <c r="DY5" s="71" t="s">
        <v>91</v>
      </c>
      <c r="DZ5" s="71" t="s">
        <v>92</v>
      </c>
      <c r="EA5" s="71" t="s">
        <v>93</v>
      </c>
      <c r="EB5" s="71" t="s">
        <v>94</v>
      </c>
      <c r="EC5" s="71" t="s">
        <v>89</v>
      </c>
      <c r="ED5" s="71" t="s">
        <v>84</v>
      </c>
      <c r="EE5" s="71" t="s">
        <v>85</v>
      </c>
      <c r="EF5" s="71" t="s">
        <v>86</v>
      </c>
      <c r="EG5" s="71" t="s">
        <v>87</v>
      </c>
      <c r="EH5" s="71" t="s">
        <v>88</v>
      </c>
      <c r="EI5" s="71" t="s">
        <v>90</v>
      </c>
      <c r="EJ5" s="71" t="s">
        <v>91</v>
      </c>
      <c r="EK5" s="71" t="s">
        <v>92</v>
      </c>
      <c r="EL5" s="71" t="s">
        <v>93</v>
      </c>
      <c r="EM5" s="71" t="s">
        <v>94</v>
      </c>
      <c r="EN5" s="71" t="s">
        <v>89</v>
      </c>
    </row>
    <row r="6" spans="1:144" s="59" customFormat="1">
      <c r="A6" s="60" t="s">
        <v>95</v>
      </c>
      <c r="B6" s="65">
        <f t="shared" ref="B6:W6" si="1">B7</f>
        <v>2018</v>
      </c>
      <c r="C6" s="65">
        <f t="shared" si="1"/>
        <v>393053</v>
      </c>
      <c r="D6" s="65">
        <f t="shared" si="1"/>
        <v>47</v>
      </c>
      <c r="E6" s="65">
        <f t="shared" si="1"/>
        <v>1</v>
      </c>
      <c r="F6" s="65">
        <f t="shared" si="1"/>
        <v>0</v>
      </c>
      <c r="G6" s="65">
        <f t="shared" si="1"/>
        <v>0</v>
      </c>
      <c r="H6" s="65" t="str">
        <f t="shared" si="1"/>
        <v>高知県　北川村</v>
      </c>
      <c r="I6" s="65" t="str">
        <f t="shared" si="1"/>
        <v>法非適用</v>
      </c>
      <c r="J6" s="65" t="str">
        <f t="shared" si="1"/>
        <v>水道事業</v>
      </c>
      <c r="K6" s="65" t="str">
        <f t="shared" si="1"/>
        <v>簡易水道事業</v>
      </c>
      <c r="L6" s="65" t="str">
        <f t="shared" si="1"/>
        <v>D4</v>
      </c>
      <c r="M6" s="65" t="str">
        <f t="shared" si="1"/>
        <v>非設置</v>
      </c>
      <c r="N6" s="74" t="str">
        <f t="shared" si="1"/>
        <v>-</v>
      </c>
      <c r="O6" s="74" t="str">
        <f t="shared" si="1"/>
        <v>該当数値なし</v>
      </c>
      <c r="P6" s="74">
        <f t="shared" si="1"/>
        <v>65.430000000000007</v>
      </c>
      <c r="Q6" s="74">
        <f t="shared" si="1"/>
        <v>1440</v>
      </c>
      <c r="R6" s="74">
        <f t="shared" si="1"/>
        <v>1300</v>
      </c>
      <c r="S6" s="74">
        <f t="shared" si="1"/>
        <v>196.73</v>
      </c>
      <c r="T6" s="74">
        <f t="shared" si="1"/>
        <v>6.61</v>
      </c>
      <c r="U6" s="74">
        <f t="shared" si="1"/>
        <v>844</v>
      </c>
      <c r="V6" s="74">
        <f t="shared" si="1"/>
        <v>1.54</v>
      </c>
      <c r="W6" s="74">
        <f t="shared" si="1"/>
        <v>548.04999999999995</v>
      </c>
      <c r="X6" s="80">
        <f t="shared" ref="X6:AG6" si="2">IF(X7="",NA(),X7)</f>
        <v>65.61</v>
      </c>
      <c r="Y6" s="80">
        <f t="shared" si="2"/>
        <v>84.76</v>
      </c>
      <c r="Z6" s="80">
        <f t="shared" si="2"/>
        <v>96.96</v>
      </c>
      <c r="AA6" s="80">
        <f t="shared" si="2"/>
        <v>100.04</v>
      </c>
      <c r="AB6" s="80">
        <f t="shared" si="2"/>
        <v>129.12</v>
      </c>
      <c r="AC6" s="80">
        <f t="shared" si="2"/>
        <v>73.06</v>
      </c>
      <c r="AD6" s="80">
        <f t="shared" si="2"/>
        <v>72.03</v>
      </c>
      <c r="AE6" s="80">
        <f t="shared" si="2"/>
        <v>72.11</v>
      </c>
      <c r="AF6" s="80">
        <f t="shared" si="2"/>
        <v>74.05</v>
      </c>
      <c r="AG6" s="80">
        <f t="shared" si="2"/>
        <v>73.25</v>
      </c>
      <c r="AH6" s="74" t="str">
        <f>IF(AH7="","",IF(AH7="-","【-】","【"&amp;SUBSTITUTE(TEXT(AH7,"#,##0.00"),"-","△")&amp;"】"))</f>
        <v>【75.60】</v>
      </c>
      <c r="AI6" s="74" t="e">
        <f t="shared" ref="AI6:AR6" si="3">IF(AI7="",NA(),AI7)</f>
        <v>#N/A</v>
      </c>
      <c r="AJ6" s="74" t="e">
        <f t="shared" si="3"/>
        <v>#N/A</v>
      </c>
      <c r="AK6" s="74" t="e">
        <f t="shared" si="3"/>
        <v>#N/A</v>
      </c>
      <c r="AL6" s="74" t="e">
        <f t="shared" si="3"/>
        <v>#N/A</v>
      </c>
      <c r="AM6" s="74" t="e">
        <f t="shared" si="3"/>
        <v>#N/A</v>
      </c>
      <c r="AN6" s="74" t="e">
        <f t="shared" si="3"/>
        <v>#N/A</v>
      </c>
      <c r="AO6" s="74" t="e">
        <f t="shared" si="3"/>
        <v>#N/A</v>
      </c>
      <c r="AP6" s="74" t="e">
        <f t="shared" si="3"/>
        <v>#N/A</v>
      </c>
      <c r="AQ6" s="74" t="e">
        <f t="shared" si="3"/>
        <v>#N/A</v>
      </c>
      <c r="AR6" s="74" t="e">
        <f t="shared" si="3"/>
        <v>#N/A</v>
      </c>
      <c r="AS6" s="74" t="str">
        <f>IF(AS7="","",IF(AS7="-","【-】","【"&amp;SUBSTITUTE(TEXT(AS7,"#,##0.00"),"-","△")&amp;"】"))</f>
        <v/>
      </c>
      <c r="AT6" s="74" t="e">
        <f t="shared" ref="AT6:BC6" si="4">IF(AT7="",NA(),AT7)</f>
        <v>#N/A</v>
      </c>
      <c r="AU6" s="74" t="e">
        <f t="shared" si="4"/>
        <v>#N/A</v>
      </c>
      <c r="AV6" s="74" t="e">
        <f t="shared" si="4"/>
        <v>#N/A</v>
      </c>
      <c r="AW6" s="74" t="e">
        <f t="shared" si="4"/>
        <v>#N/A</v>
      </c>
      <c r="AX6" s="74" t="e">
        <f t="shared" si="4"/>
        <v>#N/A</v>
      </c>
      <c r="AY6" s="74" t="e">
        <f t="shared" si="4"/>
        <v>#N/A</v>
      </c>
      <c r="AZ6" s="74" t="e">
        <f t="shared" si="4"/>
        <v>#N/A</v>
      </c>
      <c r="BA6" s="74" t="e">
        <f t="shared" si="4"/>
        <v>#N/A</v>
      </c>
      <c r="BB6" s="74" t="e">
        <f t="shared" si="4"/>
        <v>#N/A</v>
      </c>
      <c r="BC6" s="74" t="e">
        <f t="shared" si="4"/>
        <v>#N/A</v>
      </c>
      <c r="BD6" s="74" t="str">
        <f>IF(BD7="","",IF(BD7="-","【-】","【"&amp;SUBSTITUTE(TEXT(BD7,"#,##0.00"),"-","△")&amp;"】"))</f>
        <v/>
      </c>
      <c r="BE6" s="80">
        <f t="shared" ref="BE6:BN6" si="5">IF(BE7="",NA(),BE7)</f>
        <v>55.06</v>
      </c>
      <c r="BF6" s="80">
        <f t="shared" si="5"/>
        <v>75.16</v>
      </c>
      <c r="BG6" s="74">
        <f t="shared" si="5"/>
        <v>0</v>
      </c>
      <c r="BH6" s="74">
        <f t="shared" si="5"/>
        <v>0</v>
      </c>
      <c r="BI6" s="80">
        <f t="shared" si="5"/>
        <v>67.16</v>
      </c>
      <c r="BJ6" s="80">
        <f t="shared" si="5"/>
        <v>1486.62</v>
      </c>
      <c r="BK6" s="80">
        <f t="shared" si="5"/>
        <v>1510.14</v>
      </c>
      <c r="BL6" s="80">
        <f t="shared" si="5"/>
        <v>1595.62</v>
      </c>
      <c r="BM6" s="80">
        <f t="shared" si="5"/>
        <v>1302.33</v>
      </c>
      <c r="BN6" s="80">
        <f t="shared" si="5"/>
        <v>1274.21</v>
      </c>
      <c r="BO6" s="74" t="str">
        <f>IF(BO7="","",IF(BO7="-","【-】","【"&amp;SUBSTITUTE(TEXT(BO7,"#,##0.00"),"-","△")&amp;"】"))</f>
        <v>【1,074.14】</v>
      </c>
      <c r="BP6" s="80">
        <f t="shared" ref="BP6:BY6" si="6">IF(BP7="",NA(),BP7)</f>
        <v>54.73</v>
      </c>
      <c r="BQ6" s="80">
        <f t="shared" si="6"/>
        <v>72.53</v>
      </c>
      <c r="BR6" s="80">
        <f t="shared" si="6"/>
        <v>69.650000000000006</v>
      </c>
      <c r="BS6" s="80">
        <f t="shared" si="6"/>
        <v>42.2</v>
      </c>
      <c r="BT6" s="80">
        <f t="shared" si="6"/>
        <v>100.45</v>
      </c>
      <c r="BU6" s="80">
        <f t="shared" si="6"/>
        <v>24.39</v>
      </c>
      <c r="BV6" s="80">
        <f t="shared" si="6"/>
        <v>22.67</v>
      </c>
      <c r="BW6" s="80">
        <f t="shared" si="6"/>
        <v>37.92</v>
      </c>
      <c r="BX6" s="80">
        <f t="shared" si="6"/>
        <v>40.89</v>
      </c>
      <c r="BY6" s="80">
        <f t="shared" si="6"/>
        <v>41.25</v>
      </c>
      <c r="BZ6" s="74" t="str">
        <f>IF(BZ7="","",IF(BZ7="-","【-】","【"&amp;SUBSTITUTE(TEXT(BZ7,"#,##0.00"),"-","△")&amp;"】"))</f>
        <v>【54.36】</v>
      </c>
      <c r="CA6" s="80">
        <f t="shared" ref="CA6:CJ6" si="7">IF(CA7="",NA(),CA7)</f>
        <v>162.04</v>
      </c>
      <c r="CB6" s="80">
        <f t="shared" si="7"/>
        <v>112.72</v>
      </c>
      <c r="CC6" s="80">
        <f t="shared" si="7"/>
        <v>128.22</v>
      </c>
      <c r="CD6" s="80">
        <f t="shared" si="7"/>
        <v>190.02</v>
      </c>
      <c r="CE6" s="80">
        <f t="shared" si="7"/>
        <v>88.67</v>
      </c>
      <c r="CF6" s="80">
        <f t="shared" si="7"/>
        <v>734.18</v>
      </c>
      <c r="CG6" s="80">
        <f t="shared" si="7"/>
        <v>789.62</v>
      </c>
      <c r="CH6" s="80">
        <f t="shared" si="7"/>
        <v>423.18</v>
      </c>
      <c r="CI6" s="80">
        <f t="shared" si="7"/>
        <v>383.2</v>
      </c>
      <c r="CJ6" s="80">
        <f t="shared" si="7"/>
        <v>383.25</v>
      </c>
      <c r="CK6" s="74" t="str">
        <f>IF(CK7="","",IF(CK7="-","【-】","【"&amp;SUBSTITUTE(TEXT(CK7,"#,##0.00"),"-","△")&amp;"】"))</f>
        <v>【296.40】</v>
      </c>
      <c r="CL6" s="80">
        <f t="shared" ref="CL6:CU6" si="8">IF(CL7="",NA(),CL7)</f>
        <v>43.9</v>
      </c>
      <c r="CM6" s="80">
        <f t="shared" si="8"/>
        <v>45.15</v>
      </c>
      <c r="CN6" s="80">
        <f t="shared" si="8"/>
        <v>43.03</v>
      </c>
      <c r="CO6" s="80">
        <f t="shared" si="8"/>
        <v>50.02</v>
      </c>
      <c r="CP6" s="80">
        <f t="shared" si="8"/>
        <v>50.52</v>
      </c>
      <c r="CQ6" s="80">
        <f t="shared" si="8"/>
        <v>48.36</v>
      </c>
      <c r="CR6" s="80">
        <f t="shared" si="8"/>
        <v>48.7</v>
      </c>
      <c r="CS6" s="80">
        <f t="shared" si="8"/>
        <v>46.9</v>
      </c>
      <c r="CT6" s="80">
        <f t="shared" si="8"/>
        <v>47.95</v>
      </c>
      <c r="CU6" s="80">
        <f t="shared" si="8"/>
        <v>48.26</v>
      </c>
      <c r="CV6" s="74" t="str">
        <f>IF(CV7="","",IF(CV7="-","【-】","【"&amp;SUBSTITUTE(TEXT(CV7,"#,##0.00"),"-","△")&amp;"】"))</f>
        <v>【55.95】</v>
      </c>
      <c r="CW6" s="80">
        <f t="shared" ref="CW6:DF6" si="9">IF(CW7="",NA(),CW7)</f>
        <v>89.21</v>
      </c>
      <c r="CX6" s="80">
        <f t="shared" si="9"/>
        <v>95.01</v>
      </c>
      <c r="CY6" s="80">
        <f t="shared" si="9"/>
        <v>94.97</v>
      </c>
      <c r="CZ6" s="80">
        <f t="shared" si="9"/>
        <v>95</v>
      </c>
      <c r="DA6" s="80">
        <f t="shared" si="9"/>
        <v>86.34</v>
      </c>
      <c r="DB6" s="80">
        <f t="shared" si="9"/>
        <v>75.239999999999995</v>
      </c>
      <c r="DC6" s="80">
        <f t="shared" si="9"/>
        <v>74.959999999999994</v>
      </c>
      <c r="DD6" s="80">
        <f t="shared" si="9"/>
        <v>74.63</v>
      </c>
      <c r="DE6" s="80">
        <f t="shared" si="9"/>
        <v>74.900000000000006</v>
      </c>
      <c r="DF6" s="80">
        <f t="shared" si="9"/>
        <v>72.72</v>
      </c>
      <c r="DG6" s="74" t="str">
        <f>IF(DG7="","",IF(DG7="-","【-】","【"&amp;SUBSTITUTE(TEXT(DG7,"#,##0.00"),"-","△")&amp;"】"))</f>
        <v>【73.77】</v>
      </c>
      <c r="DH6" s="74" t="e">
        <f t="shared" ref="DH6:DQ6" si="10">IF(DH7="",NA(),DH7)</f>
        <v>#N/A</v>
      </c>
      <c r="DI6" s="74" t="e">
        <f t="shared" si="10"/>
        <v>#N/A</v>
      </c>
      <c r="DJ6" s="74" t="e">
        <f t="shared" si="10"/>
        <v>#N/A</v>
      </c>
      <c r="DK6" s="74" t="e">
        <f t="shared" si="10"/>
        <v>#N/A</v>
      </c>
      <c r="DL6" s="74" t="e">
        <f t="shared" si="10"/>
        <v>#N/A</v>
      </c>
      <c r="DM6" s="74" t="e">
        <f t="shared" si="10"/>
        <v>#N/A</v>
      </c>
      <c r="DN6" s="74" t="e">
        <f t="shared" si="10"/>
        <v>#N/A</v>
      </c>
      <c r="DO6" s="74" t="e">
        <f t="shared" si="10"/>
        <v>#N/A</v>
      </c>
      <c r="DP6" s="74" t="e">
        <f t="shared" si="10"/>
        <v>#N/A</v>
      </c>
      <c r="DQ6" s="74" t="e">
        <f t="shared" si="10"/>
        <v>#N/A</v>
      </c>
      <c r="DR6" s="74" t="str">
        <f>IF(DR7="","",IF(DR7="-","【-】","【"&amp;SUBSTITUTE(TEXT(DR7,"#,##0.00"),"-","△")&amp;"】"))</f>
        <v/>
      </c>
      <c r="DS6" s="74" t="e">
        <f t="shared" ref="DS6:EB6" si="11">IF(DS7="",NA(),DS7)</f>
        <v>#N/A</v>
      </c>
      <c r="DT6" s="74" t="e">
        <f t="shared" si="11"/>
        <v>#N/A</v>
      </c>
      <c r="DU6" s="74" t="e">
        <f t="shared" si="11"/>
        <v>#N/A</v>
      </c>
      <c r="DV6" s="74" t="e">
        <f t="shared" si="11"/>
        <v>#N/A</v>
      </c>
      <c r="DW6" s="74" t="e">
        <f t="shared" si="11"/>
        <v>#N/A</v>
      </c>
      <c r="DX6" s="74" t="e">
        <f t="shared" si="11"/>
        <v>#N/A</v>
      </c>
      <c r="DY6" s="74" t="e">
        <f t="shared" si="11"/>
        <v>#N/A</v>
      </c>
      <c r="DZ6" s="74" t="e">
        <f t="shared" si="11"/>
        <v>#N/A</v>
      </c>
      <c r="EA6" s="74" t="e">
        <f t="shared" si="11"/>
        <v>#N/A</v>
      </c>
      <c r="EB6" s="74" t="e">
        <f t="shared" si="11"/>
        <v>#N/A</v>
      </c>
      <c r="EC6" s="74" t="str">
        <f>IF(EC7="","",IF(EC7="-","【-】","【"&amp;SUBSTITUTE(TEXT(EC7,"#,##0.00"),"-","△")&amp;"】"))</f>
        <v/>
      </c>
      <c r="ED6" s="74">
        <f t="shared" ref="ED6:EM6" si="12">IF(ED7="",NA(),ED7)</f>
        <v>0</v>
      </c>
      <c r="EE6" s="74">
        <f t="shared" si="12"/>
        <v>0</v>
      </c>
      <c r="EF6" s="74">
        <f t="shared" si="12"/>
        <v>0</v>
      </c>
      <c r="EG6" s="74">
        <f t="shared" si="12"/>
        <v>0</v>
      </c>
      <c r="EH6" s="74">
        <f t="shared" si="12"/>
        <v>0</v>
      </c>
      <c r="EI6" s="80">
        <f t="shared" si="12"/>
        <v>0.91</v>
      </c>
      <c r="EJ6" s="80">
        <f t="shared" si="12"/>
        <v>1.26</v>
      </c>
      <c r="EK6" s="80">
        <f t="shared" si="12"/>
        <v>0.78</v>
      </c>
      <c r="EL6" s="80">
        <f t="shared" si="12"/>
        <v>0.56999999999999995</v>
      </c>
      <c r="EM6" s="80">
        <f t="shared" si="12"/>
        <v>0.62</v>
      </c>
      <c r="EN6" s="74" t="str">
        <f>IF(EN7="","",IF(EN7="-","【-】","【"&amp;SUBSTITUTE(TEXT(EN7,"#,##0.00"),"-","△")&amp;"】"))</f>
        <v>【0.54】</v>
      </c>
    </row>
    <row r="7" spans="1:144" s="59" customFormat="1">
      <c r="A7" s="60"/>
      <c r="B7" s="66">
        <v>2018</v>
      </c>
      <c r="C7" s="66">
        <v>393053</v>
      </c>
      <c r="D7" s="66">
        <v>47</v>
      </c>
      <c r="E7" s="66">
        <v>1</v>
      </c>
      <c r="F7" s="66">
        <v>0</v>
      </c>
      <c r="G7" s="66">
        <v>0</v>
      </c>
      <c r="H7" s="66" t="s">
        <v>96</v>
      </c>
      <c r="I7" s="66" t="s">
        <v>97</v>
      </c>
      <c r="J7" s="66" t="s">
        <v>98</v>
      </c>
      <c r="K7" s="66" t="s">
        <v>99</v>
      </c>
      <c r="L7" s="66" t="s">
        <v>100</v>
      </c>
      <c r="M7" s="66" t="s">
        <v>12</v>
      </c>
      <c r="N7" s="75" t="s">
        <v>40</v>
      </c>
      <c r="O7" s="75" t="s">
        <v>101</v>
      </c>
      <c r="P7" s="75">
        <v>65.430000000000007</v>
      </c>
      <c r="Q7" s="75">
        <v>1440</v>
      </c>
      <c r="R7" s="75">
        <v>1300</v>
      </c>
      <c r="S7" s="75">
        <v>196.73</v>
      </c>
      <c r="T7" s="75">
        <v>6.61</v>
      </c>
      <c r="U7" s="75">
        <v>844</v>
      </c>
      <c r="V7" s="75">
        <v>1.54</v>
      </c>
      <c r="W7" s="75">
        <v>548.04999999999995</v>
      </c>
      <c r="X7" s="75">
        <v>65.61</v>
      </c>
      <c r="Y7" s="75">
        <v>84.76</v>
      </c>
      <c r="Z7" s="75">
        <v>96.96</v>
      </c>
      <c r="AA7" s="75">
        <v>100.04</v>
      </c>
      <c r="AB7" s="75">
        <v>129.12</v>
      </c>
      <c r="AC7" s="75">
        <v>73.06</v>
      </c>
      <c r="AD7" s="75">
        <v>72.03</v>
      </c>
      <c r="AE7" s="75">
        <v>72.11</v>
      </c>
      <c r="AF7" s="75">
        <v>74.05</v>
      </c>
      <c r="AG7" s="75">
        <v>73.25</v>
      </c>
      <c r="AH7" s="75">
        <v>75.599999999999994</v>
      </c>
      <c r="AI7" s="75"/>
      <c r="AJ7" s="75"/>
      <c r="AK7" s="75"/>
      <c r="AL7" s="75"/>
      <c r="AM7" s="75"/>
      <c r="AN7" s="75"/>
      <c r="AO7" s="75"/>
      <c r="AP7" s="75"/>
      <c r="AQ7" s="75"/>
      <c r="AR7" s="75"/>
      <c r="AS7" s="75"/>
      <c r="AT7" s="75"/>
      <c r="AU7" s="75"/>
      <c r="AV7" s="75"/>
      <c r="AW7" s="75"/>
      <c r="AX7" s="75"/>
      <c r="AY7" s="75"/>
      <c r="AZ7" s="75"/>
      <c r="BA7" s="75"/>
      <c r="BB7" s="75"/>
      <c r="BC7" s="75"/>
      <c r="BD7" s="75"/>
      <c r="BE7" s="75">
        <v>55.06</v>
      </c>
      <c r="BF7" s="75">
        <v>75.16</v>
      </c>
      <c r="BG7" s="75">
        <v>0</v>
      </c>
      <c r="BH7" s="75">
        <v>0</v>
      </c>
      <c r="BI7" s="75">
        <v>67.16</v>
      </c>
      <c r="BJ7" s="75">
        <v>1486.62</v>
      </c>
      <c r="BK7" s="75">
        <v>1510.14</v>
      </c>
      <c r="BL7" s="75">
        <v>1595.62</v>
      </c>
      <c r="BM7" s="75">
        <v>1302.33</v>
      </c>
      <c r="BN7" s="75">
        <v>1274.21</v>
      </c>
      <c r="BO7" s="75">
        <v>1074.1400000000001</v>
      </c>
      <c r="BP7" s="75">
        <v>54.73</v>
      </c>
      <c r="BQ7" s="75">
        <v>72.53</v>
      </c>
      <c r="BR7" s="75">
        <v>69.650000000000006</v>
      </c>
      <c r="BS7" s="75">
        <v>42.2</v>
      </c>
      <c r="BT7" s="75">
        <v>100.45</v>
      </c>
      <c r="BU7" s="75">
        <v>24.39</v>
      </c>
      <c r="BV7" s="75">
        <v>22.67</v>
      </c>
      <c r="BW7" s="75">
        <v>37.92</v>
      </c>
      <c r="BX7" s="75">
        <v>40.89</v>
      </c>
      <c r="BY7" s="75">
        <v>41.25</v>
      </c>
      <c r="BZ7" s="75">
        <v>54.36</v>
      </c>
      <c r="CA7" s="75">
        <v>162.04</v>
      </c>
      <c r="CB7" s="75">
        <v>112.72</v>
      </c>
      <c r="CC7" s="75">
        <v>128.22</v>
      </c>
      <c r="CD7" s="75">
        <v>190.02</v>
      </c>
      <c r="CE7" s="75">
        <v>88.67</v>
      </c>
      <c r="CF7" s="75">
        <v>734.18</v>
      </c>
      <c r="CG7" s="75">
        <v>789.62</v>
      </c>
      <c r="CH7" s="75">
        <v>423.18</v>
      </c>
      <c r="CI7" s="75">
        <v>383.2</v>
      </c>
      <c r="CJ7" s="75">
        <v>383.25</v>
      </c>
      <c r="CK7" s="75">
        <v>296.39999999999998</v>
      </c>
      <c r="CL7" s="75">
        <v>43.9</v>
      </c>
      <c r="CM7" s="75">
        <v>45.15</v>
      </c>
      <c r="CN7" s="75">
        <v>43.03</v>
      </c>
      <c r="CO7" s="75">
        <v>50.02</v>
      </c>
      <c r="CP7" s="75">
        <v>50.52</v>
      </c>
      <c r="CQ7" s="75">
        <v>48.36</v>
      </c>
      <c r="CR7" s="75">
        <v>48.7</v>
      </c>
      <c r="CS7" s="75">
        <v>46.9</v>
      </c>
      <c r="CT7" s="75">
        <v>47.95</v>
      </c>
      <c r="CU7" s="75">
        <v>48.26</v>
      </c>
      <c r="CV7" s="75">
        <v>55.95</v>
      </c>
      <c r="CW7" s="75">
        <v>89.21</v>
      </c>
      <c r="CX7" s="75">
        <v>95.01</v>
      </c>
      <c r="CY7" s="75">
        <v>94.97</v>
      </c>
      <c r="CZ7" s="75">
        <v>95</v>
      </c>
      <c r="DA7" s="75">
        <v>86.34</v>
      </c>
      <c r="DB7" s="75">
        <v>75.239999999999995</v>
      </c>
      <c r="DC7" s="75">
        <v>74.959999999999994</v>
      </c>
      <c r="DD7" s="75">
        <v>74.63</v>
      </c>
      <c r="DE7" s="75">
        <v>74.900000000000006</v>
      </c>
      <c r="DF7" s="75">
        <v>72.72</v>
      </c>
      <c r="DG7" s="75">
        <v>73.77</v>
      </c>
      <c r="DH7" s="75"/>
      <c r="DI7" s="75"/>
      <c r="DJ7" s="75"/>
      <c r="DK7" s="75"/>
      <c r="DL7" s="75"/>
      <c r="DM7" s="75"/>
      <c r="DN7" s="75"/>
      <c r="DO7" s="75"/>
      <c r="DP7" s="75"/>
      <c r="DQ7" s="75"/>
      <c r="DR7" s="75"/>
      <c r="DS7" s="75"/>
      <c r="DT7" s="75"/>
      <c r="DU7" s="75"/>
      <c r="DV7" s="75"/>
      <c r="DW7" s="75"/>
      <c r="DX7" s="75"/>
      <c r="DY7" s="75"/>
      <c r="DZ7" s="75"/>
      <c r="EA7" s="75"/>
      <c r="EB7" s="75"/>
      <c r="EC7" s="75"/>
      <c r="ED7" s="75">
        <v>0</v>
      </c>
      <c r="EE7" s="75">
        <v>0</v>
      </c>
      <c r="EF7" s="75">
        <v>0</v>
      </c>
      <c r="EG7" s="75">
        <v>0</v>
      </c>
      <c r="EH7" s="75">
        <v>0</v>
      </c>
      <c r="EI7" s="75">
        <v>0.91</v>
      </c>
      <c r="EJ7" s="75">
        <v>1.26</v>
      </c>
      <c r="EK7" s="75">
        <v>0.78</v>
      </c>
      <c r="EL7" s="75">
        <v>0.56999999999999995</v>
      </c>
      <c r="EM7" s="75">
        <v>0.62</v>
      </c>
      <c r="EN7" s="75">
        <v>0.54</v>
      </c>
    </row>
    <row r="8" spans="1:144">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1"/>
      <c r="CK8" s="81"/>
      <c r="CL8" s="81"/>
      <c r="CM8" s="81"/>
      <c r="CN8" s="81"/>
      <c r="CO8" s="81"/>
      <c r="CP8" s="81"/>
      <c r="CQ8" s="81"/>
      <c r="CR8" s="81"/>
      <c r="CS8" s="81"/>
      <c r="CT8" s="81"/>
      <c r="CU8" s="81"/>
      <c r="CV8" s="81"/>
      <c r="CW8" s="81"/>
      <c r="CX8" s="81"/>
      <c r="CY8" s="81"/>
      <c r="CZ8" s="81"/>
      <c r="DA8" s="81"/>
      <c r="DB8" s="81"/>
      <c r="DC8" s="81"/>
      <c r="DD8" s="81"/>
      <c r="DE8" s="81"/>
      <c r="DF8" s="81"/>
      <c r="DG8" s="81"/>
      <c r="DH8" s="81"/>
      <c r="DI8" s="81"/>
      <c r="DJ8" s="81"/>
      <c r="DK8" s="81"/>
      <c r="DL8" s="81"/>
      <c r="DM8" s="81"/>
      <c r="DN8" s="81"/>
      <c r="DO8" s="81"/>
      <c r="DP8" s="81"/>
      <c r="DQ8" s="81"/>
      <c r="DR8" s="81"/>
      <c r="DS8" s="81"/>
      <c r="DT8" s="81"/>
      <c r="DU8" s="81"/>
      <c r="DV8" s="81"/>
      <c r="DW8" s="81"/>
      <c r="DX8" s="81"/>
      <c r="DY8" s="81"/>
      <c r="DZ8" s="81"/>
      <c r="EA8" s="81"/>
      <c r="EB8" s="81"/>
      <c r="EC8" s="81"/>
      <c r="ED8" s="81"/>
      <c r="EE8" s="81"/>
      <c r="EF8" s="81"/>
      <c r="EG8" s="81"/>
      <c r="EH8" s="81"/>
      <c r="EI8" s="81"/>
      <c r="EJ8" s="81"/>
      <c r="EK8" s="81"/>
      <c r="EL8" s="81"/>
      <c r="EM8" s="81"/>
      <c r="EN8" s="81"/>
    </row>
    <row r="9" spans="1:144">
      <c r="A9" s="61"/>
      <c r="B9" s="61" t="s">
        <v>102</v>
      </c>
      <c r="C9" s="61" t="s">
        <v>103</v>
      </c>
      <c r="D9" s="61" t="s">
        <v>104</v>
      </c>
      <c r="E9" s="61" t="s">
        <v>105</v>
      </c>
      <c r="F9" s="61" t="s">
        <v>106</v>
      </c>
      <c r="X9" s="81"/>
      <c r="Y9" s="81"/>
      <c r="Z9" s="81"/>
      <c r="AA9" s="81"/>
      <c r="AB9" s="81"/>
      <c r="AC9" s="81"/>
      <c r="AD9" s="81"/>
      <c r="AE9" s="81"/>
      <c r="AF9" s="81"/>
      <c r="AG9" s="81"/>
      <c r="AI9" s="81"/>
      <c r="AJ9" s="81"/>
      <c r="AK9" s="81"/>
      <c r="AL9" s="81"/>
      <c r="AM9" s="81"/>
      <c r="AN9" s="81"/>
      <c r="AO9" s="81"/>
      <c r="AP9" s="81"/>
      <c r="AQ9" s="81"/>
      <c r="AR9" s="81"/>
      <c r="AT9" s="81"/>
      <c r="AU9" s="81"/>
      <c r="AV9" s="81"/>
      <c r="AW9" s="81"/>
      <c r="AX9" s="81"/>
      <c r="AY9" s="81"/>
      <c r="AZ9" s="81"/>
      <c r="BA9" s="81"/>
      <c r="BB9" s="81"/>
      <c r="BC9" s="81"/>
      <c r="BE9" s="81"/>
      <c r="BF9" s="81"/>
      <c r="BG9" s="81"/>
      <c r="BH9" s="81"/>
      <c r="BI9" s="81"/>
      <c r="BJ9" s="81"/>
      <c r="BK9" s="81"/>
      <c r="BL9" s="81"/>
      <c r="BM9" s="81"/>
      <c r="BN9" s="81"/>
      <c r="BP9" s="81"/>
      <c r="BQ9" s="81"/>
      <c r="BR9" s="81"/>
      <c r="BS9" s="81"/>
      <c r="BT9" s="81"/>
      <c r="BU9" s="81"/>
      <c r="BV9" s="81"/>
      <c r="BW9" s="81"/>
      <c r="BX9" s="81"/>
      <c r="BY9" s="81"/>
      <c r="CA9" s="81"/>
      <c r="CB9" s="81"/>
      <c r="CC9" s="81"/>
      <c r="CD9" s="81"/>
      <c r="CE9" s="81"/>
      <c r="CF9" s="81"/>
      <c r="CG9" s="81"/>
      <c r="CH9" s="81"/>
      <c r="CI9" s="81"/>
      <c r="CJ9" s="81"/>
      <c r="CL9" s="81"/>
      <c r="CM9" s="81"/>
      <c r="CN9" s="81"/>
      <c r="CO9" s="81"/>
      <c r="CP9" s="81"/>
      <c r="CQ9" s="81"/>
      <c r="CR9" s="81"/>
      <c r="CS9" s="81"/>
      <c r="CT9" s="81"/>
      <c r="CU9" s="81"/>
      <c r="CW9" s="81"/>
      <c r="CX9" s="81"/>
      <c r="CY9" s="81"/>
      <c r="CZ9" s="81"/>
      <c r="DA9" s="81"/>
      <c r="DB9" s="81"/>
      <c r="DC9" s="81"/>
      <c r="DD9" s="81"/>
      <c r="DE9" s="81"/>
      <c r="DF9" s="81"/>
      <c r="DH9" s="81"/>
      <c r="DI9" s="81"/>
      <c r="DJ9" s="81"/>
      <c r="DK9" s="81"/>
      <c r="DL9" s="81"/>
      <c r="DM9" s="81"/>
      <c r="DN9" s="81"/>
      <c r="DO9" s="81"/>
      <c r="DP9" s="81"/>
      <c r="DQ9" s="81"/>
      <c r="DS9" s="81"/>
      <c r="DT9" s="81"/>
      <c r="DU9" s="81"/>
      <c r="DV9" s="81"/>
      <c r="DW9" s="81"/>
      <c r="DX9" s="81"/>
      <c r="DY9" s="81"/>
      <c r="DZ9" s="81"/>
      <c r="EA9" s="81"/>
      <c r="EB9" s="81"/>
      <c r="ED9" s="81"/>
      <c r="EE9" s="81"/>
      <c r="EF9" s="81"/>
      <c r="EG9" s="81"/>
      <c r="EH9" s="81"/>
      <c r="EI9" s="81"/>
      <c r="EJ9" s="81"/>
      <c r="EK9" s="81"/>
      <c r="EL9" s="81"/>
      <c r="EM9" s="81"/>
    </row>
    <row r="10" spans="1:144">
      <c r="A10" s="61" t="s">
        <v>54</v>
      </c>
      <c r="B10" s="67">
        <f>DATEVALUE($B$6-4&amp;"年1月1日")</f>
        <v>41640</v>
      </c>
      <c r="C10" s="67">
        <f>DATEVALUE($B$6-3&amp;"年1月1日")</f>
        <v>42005</v>
      </c>
      <c r="D10" s="67">
        <f>DATEVALUE($B$6-2&amp;"年1月1日")</f>
        <v>42370</v>
      </c>
      <c r="E10" s="67">
        <f>DATEVALUE($B$6-1&amp;"年1月1日")</f>
        <v>42736</v>
      </c>
      <c r="F10" s="67">
        <f>DATEVALUE($B$6&amp;"年1月1日")</f>
        <v>43101</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リースPC25</cp:lastModifiedBy>
  <dcterms:created xsi:type="dcterms:W3CDTF">2019-12-05T04:39:27Z</dcterms:created>
  <dcterms:modified xsi:type="dcterms:W3CDTF">2020-01-28T09:38:19Z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2020-01-28T09:38:19Z</vt:filetime>
  </property>
</Properties>
</file>