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C:\Users\0191\Desktop\"/>
    </mc:Choice>
  </mc:AlternateContent>
  <xr:revisionPtr revIDLastSave="0" documentId="13_ncr:1_{13482136-22E1-4DF8-93A8-07BC781A5BF8}" xr6:coauthVersionLast="36" xr6:coauthVersionMax="36" xr10:uidLastSave="{00000000-0000-0000-0000-000000000000}"/>
  <workbookProtection workbookAlgorithmName="SHA-512" workbookHashValue="Piih097grXpKCtf874dy4HPO1NYVMVEWzSCJwaJ9ecJtLjz0pbEAo+ZUJG0UOuYwid4xB0RmTU6fzWRtY21DBg==" workbookSaltValue="WX/ilXoo06K+UdPsT2+xrw==" workbookSpinCount="100000" lockStructure="1"/>
  <bookViews>
    <workbookView xWindow="0" yWindow="0" windowWidth="23040" windowHeight="8964"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AL8" i="4" s="1"/>
  <c r="Q6" i="5"/>
  <c r="P6" i="5"/>
  <c r="P10" i="4" s="1"/>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I85" i="4"/>
  <c r="E85" i="4"/>
  <c r="AL10" i="4"/>
  <c r="W10" i="4"/>
  <c r="B10" i="4"/>
  <c r="BB8" i="4"/>
  <c r="AT8" i="4"/>
  <c r="AD8" i="4"/>
  <c r="W8" i="4"/>
  <c r="P8" i="4"/>
  <c r="I8" i="4"/>
  <c r="B8" i="4"/>
  <c r="B6" i="4"/>
  <c r="C10" i="5" l="1"/>
  <c r="D10" i="5"/>
  <c r="E10" i="5"/>
  <c r="B10" i="5"/>
</calcChain>
</file>

<file path=xl/sharedStrings.xml><?xml version="1.0" encoding="utf-8"?>
<sst xmlns="http://schemas.openxmlformats.org/spreadsheetml/2006/main" count="225" uniqueCount="110">
  <si>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</si>
  <si>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</si>
  <si>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</si>
  <si>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</si>
  <si>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</si>
  <si>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</si>
  <si>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</si>
  <si>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</si>
  <si>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</si>
  <si>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</si>
  <si>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</si>
  <si>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</si>
  <si>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</si>
  <si>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</si>
  <si>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</si>
  <si>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</si>
  <si>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</si>
  <si>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</si>
  <si>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</si>
  <si>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</si>
  <si>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</si>
  <si>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</si>
  <si>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</si>
  <si>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</si>
  <si>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</si>
  <si>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</si>
  <si>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</si>
  <si>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</si>
  <si>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</si>
  <si>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</si>
  <si>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</si>
  <si>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</si>
  <si>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</si>
  <si>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</si>
  <si>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</si>
  <si>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</si>
  <si>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</si>
  <si>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</si>
  <si>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</si>
  <si>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</si>
  <si>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</si>
  <si>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</si>
  <si>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</si>
  <si>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</si>
  <si>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</si>
  <si>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</si>
  <si>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</si>
  <si>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</si>
  <si>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</si>
  <si>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</si>
  <si>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</si>
  <si>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</si>
  <si>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</si>
  <si>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</si>
  <si>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</si>
  <si>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</si>
  <si>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</si>
  <si>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</si>
  <si>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</si>
  <si>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</si>
  <si>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</si>
  <si>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</si>
  <si>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</si>
  <si>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</si>
  <si>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</si>
  <si>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</si>
  <si>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</si>
  <si>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</si>
  <si>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</si>
  <si>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</si>
  <si>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</si>
  <si>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</si>
  <si>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</si>
  <si>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</si>
  <si>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</si>
  <si>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</si>
  <si>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</si>
  <si>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</si>
  <si>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</si>
  <si>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</si>
  <si>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</si>
  <si>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</si>
  <si>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</si>
  <si>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</si>
  <si>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</si>
  <si>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</si>
  <si>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</si>
  <si>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</si>
  <si>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</si>
  <si>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</si>
  <si>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</si>
  <si>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</si>
  <si>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</si>
  <si>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</si>
  <si>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芸西村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</si>
  <si>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</si>
  <si>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</si>
  <si>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</si>
  <si>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</si>
  <si>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</si>
  <si>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</si>
  <si>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</si>
  <si>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</si>
  <si>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</si>
  <si>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</si>
  <si>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</si>
  <si>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</si>
  <si>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収益的収支比率はH28年度に料金改正を行い100％を上回ったが、H29年度は、地方債の増加および料金収入の減少により100％を下回っている。　　　　　　企業債残高対給水収益比率につては、新規拡張工事及びダム建設が完了するまで増加する。　　　　　　　料金回収率、給水原価については、平均より良好である。　　　　　　　　　　　　　　　　　　　　　施設利用率については、施設拡張により、平均より下回っている。　　　　　　　　　　　　　　　　　　有収率については、平均より良好であるが、漏水箇所の特定や改修を行い改善していく必要がある。</t>
    <rPh sb="35" eb="37">
      <t>ネンド</t>
    </rPh>
    <rPh sb="39" eb="42">
      <t>チホウサイ</t>
    </rPh>
    <rPh sb="43" eb="45">
      <t>ゾウカ</t>
    </rPh>
    <rPh sb="48" eb="50">
      <t>リョウキン</t>
    </rPh>
    <rPh sb="50" eb="52">
      <t>シュウニュウ</t>
    </rPh>
    <rPh sb="53" eb="55">
      <t>ゲンショウ</t>
    </rPh>
    <rPh sb="63" eb="65">
      <t>シタマワ</t>
    </rPh>
    <phoneticPr fontId="4"/>
  </si>
  <si>
    <t>新規拡張工事及び和食ダム建設負担金を単独事業実施しており、債務残高は増加傾向にある。今後は老朽管の更新及び配水施設の耐震補強工事を施工する必要がある。補助事業等を活用し、経費の削減に努めたい。</t>
    <phoneticPr fontId="4"/>
  </si>
  <si>
    <t>施設の耐震診断をH26年度に実施した、その結果を基に、
 配水池3ヶ所のうち1ヶ所は建替、2ヶ所は劣化対策及び耐震補強工事を実施する予定である。 
 取水施設はコンクリートが劣化しており、立替を実施する予定である。                            管渠については、下水道工事と同時に布設替えを実施しており、大部分が更新されている。残りの一部については、毎年度計画的に施工する予定である。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</si>
</sst>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0.76</c:v>
                </c:pt>
                <c:pt idx="2">
                  <c:v>0.54</c:v>
                </c:pt>
                <c:pt idx="3" formatCode="#,##0.00;&quot;△&quot;#,##0.00">
                  <c:v>0</c:v>
                </c:pt>
                <c:pt idx="4" formatCode="#,##0.00;&quot;△&quot;#,##0.00">
                  <c:v>0</c:v>
                </c:pt>
              </c:numCache>
            </c:numRef>
          </c:val>
          <c:extLst>
            <c:ext xmlns:c16="http://schemas.microsoft.com/office/drawing/2014/chart" uri="{C3380CC4-5D6E-409C-BE32-E72D297353CC}">
              <c16:uniqueId val="{00000000-9BA8-4B8A-9F07-293817FB515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c:ext xmlns:c16="http://schemas.microsoft.com/office/drawing/2014/chart" uri="{C3380CC4-5D6E-409C-BE32-E72D297353CC}">
              <c16:uniqueId val="{00000001-9BA8-4B8A-9F07-293817FB515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123.23</c:v>
                </c:pt>
                <c:pt idx="1">
                  <c:v>104.4</c:v>
                </c:pt>
                <c:pt idx="2">
                  <c:v>39.58</c:v>
                </c:pt>
                <c:pt idx="3">
                  <c:v>35.880000000000003</c:v>
                </c:pt>
                <c:pt idx="4">
                  <c:v>35.39</c:v>
                </c:pt>
              </c:numCache>
            </c:numRef>
          </c:val>
          <c:extLst>
            <c:ext xmlns:c16="http://schemas.microsoft.com/office/drawing/2014/chart" uri="{C3380CC4-5D6E-409C-BE32-E72D297353CC}">
              <c16:uniqueId val="{00000000-F495-48CD-AD05-EF7DF33DC6D7}"/>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c:ext xmlns:c16="http://schemas.microsoft.com/office/drawing/2014/chart" uri="{C3380CC4-5D6E-409C-BE32-E72D297353CC}">
              <c16:uniqueId val="{00000001-F495-48CD-AD05-EF7DF33DC6D7}"/>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75.900000000000006</c:v>
                </c:pt>
                <c:pt idx="1">
                  <c:v>87.13</c:v>
                </c:pt>
                <c:pt idx="2">
                  <c:v>83.42</c:v>
                </c:pt>
                <c:pt idx="3">
                  <c:v>89.61</c:v>
                </c:pt>
                <c:pt idx="4">
                  <c:v>89.73</c:v>
                </c:pt>
              </c:numCache>
            </c:numRef>
          </c:val>
          <c:extLst>
            <c:ext xmlns:c16="http://schemas.microsoft.com/office/drawing/2014/chart" uri="{C3380CC4-5D6E-409C-BE32-E72D297353CC}">
              <c16:uniqueId val="{00000000-5A64-4DCF-AAE8-8C374508D77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c:ext xmlns:c16="http://schemas.microsoft.com/office/drawing/2014/chart" uri="{C3380CC4-5D6E-409C-BE32-E72D297353CC}">
              <c16:uniqueId val="{00000001-5A64-4DCF-AAE8-8C374508D77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87.84</c:v>
                </c:pt>
                <c:pt idx="1">
                  <c:v>94.31</c:v>
                </c:pt>
                <c:pt idx="2">
                  <c:v>102.8</c:v>
                </c:pt>
                <c:pt idx="3">
                  <c:v>93.91</c:v>
                </c:pt>
                <c:pt idx="4">
                  <c:v>97.14</c:v>
                </c:pt>
              </c:numCache>
            </c:numRef>
          </c:val>
          <c:extLst>
            <c:ext xmlns:c16="http://schemas.microsoft.com/office/drawing/2014/chart" uri="{C3380CC4-5D6E-409C-BE32-E72D297353CC}">
              <c16:uniqueId val="{00000000-95BD-4865-9964-8510C575A247}"/>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c:ext xmlns:c16="http://schemas.microsoft.com/office/drawing/2014/chart" uri="{C3380CC4-5D6E-409C-BE32-E72D297353CC}">
              <c16:uniqueId val="{00000001-95BD-4865-9964-8510C575A247}"/>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A7-4E05-9022-27F536648F4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A7-4E05-9022-27F536648F4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55-451D-916A-927BEDFA7347}"/>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55-451D-916A-927BEDFA7347}"/>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AA-4D29-8F89-372B1AC54E2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AA-4D29-8F89-372B1AC54E2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64-4292-A5CE-914B1353DC0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64-4292-A5CE-914B1353DC0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1684.61</c:v>
                </c:pt>
                <c:pt idx="1">
                  <c:v>1808.21</c:v>
                </c:pt>
                <c:pt idx="2">
                  <c:v>1601.38</c:v>
                </c:pt>
                <c:pt idx="3">
                  <c:v>1758.13</c:v>
                </c:pt>
                <c:pt idx="4">
                  <c:v>1752.67</c:v>
                </c:pt>
              </c:numCache>
            </c:numRef>
          </c:val>
          <c:extLst>
            <c:ext xmlns:c16="http://schemas.microsoft.com/office/drawing/2014/chart" uri="{C3380CC4-5D6E-409C-BE32-E72D297353CC}">
              <c16:uniqueId val="{00000000-47C2-49DA-A43F-5EBB7DB2AF7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c:ext xmlns:c16="http://schemas.microsoft.com/office/drawing/2014/chart" uri="{C3380CC4-5D6E-409C-BE32-E72D297353CC}">
              <c16:uniqueId val="{00000001-47C2-49DA-A43F-5EBB7DB2AF7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83.97</c:v>
                </c:pt>
                <c:pt idx="1">
                  <c:v>82.28</c:v>
                </c:pt>
                <c:pt idx="2">
                  <c:v>91.24</c:v>
                </c:pt>
                <c:pt idx="3">
                  <c:v>81.98</c:v>
                </c:pt>
                <c:pt idx="4">
                  <c:v>85.61</c:v>
                </c:pt>
              </c:numCache>
            </c:numRef>
          </c:val>
          <c:extLst>
            <c:ext xmlns:c16="http://schemas.microsoft.com/office/drawing/2014/chart" uri="{C3380CC4-5D6E-409C-BE32-E72D297353CC}">
              <c16:uniqueId val="{00000000-CE52-40C2-87B1-AACF1408AEA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c:ext xmlns:c16="http://schemas.microsoft.com/office/drawing/2014/chart" uri="{C3380CC4-5D6E-409C-BE32-E72D297353CC}">
              <c16:uniqueId val="{00000001-CE52-40C2-87B1-AACF1408AEA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111.78</c:v>
                </c:pt>
                <c:pt idx="1">
                  <c:v>114.51</c:v>
                </c:pt>
                <c:pt idx="2">
                  <c:v>129.63999999999999</c:v>
                </c:pt>
                <c:pt idx="3">
                  <c:v>140.21</c:v>
                </c:pt>
                <c:pt idx="4">
                  <c:v>136.80000000000001</c:v>
                </c:pt>
              </c:numCache>
            </c:numRef>
          </c:val>
          <c:extLst>
            <c:ext xmlns:c16="http://schemas.microsoft.com/office/drawing/2014/chart" uri="{C3380CC4-5D6E-409C-BE32-E72D297353CC}">
              <c16:uniqueId val="{00000000-9A64-4702-8C39-AFEAE4DD02E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c:ext xmlns:c16="http://schemas.microsoft.com/office/drawing/2014/chart" uri="{C3380CC4-5D6E-409C-BE32-E72D297353CC}">
              <c16:uniqueId val="{00000001-9A64-4702-8C39-AFEAE4DD02E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F12" sqref="BF1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高知県　芸西村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3785</v>
      </c>
      <c r="AM8" s="66"/>
      <c r="AN8" s="66"/>
      <c r="AO8" s="66"/>
      <c r="AP8" s="66"/>
      <c r="AQ8" s="66"/>
      <c r="AR8" s="66"/>
      <c r="AS8" s="66"/>
      <c r="AT8" s="65">
        <f>データ!$S$6</f>
        <v>39.6</v>
      </c>
      <c r="AU8" s="65"/>
      <c r="AV8" s="65"/>
      <c r="AW8" s="65"/>
      <c r="AX8" s="65"/>
      <c r="AY8" s="65"/>
      <c r="AZ8" s="65"/>
      <c r="BA8" s="65"/>
      <c r="BB8" s="65">
        <f>データ!$T$6</f>
        <v>95.58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2">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2">
      <c r="A10" s="2"/>
      <c r="B10" s="65" t="str">
        <f>データ!$N$6</f>
        <v>-</v>
      </c>
      <c r="C10" s="65"/>
      <c r="D10" s="65"/>
      <c r="E10" s="65"/>
      <c r="F10" s="65"/>
      <c r="G10" s="65"/>
      <c r="H10" s="65"/>
      <c r="I10" s="65" t="str">
        <f>データ!$O$6</f>
        <v>該当数値なし</v>
      </c>
      <c r="J10" s="65"/>
      <c r="K10" s="65"/>
      <c r="L10" s="65"/>
      <c r="M10" s="65"/>
      <c r="N10" s="65"/>
      <c r="O10" s="65"/>
      <c r="P10" s="65">
        <f>データ!$P$6</f>
        <v>99.44</v>
      </c>
      <c r="Q10" s="65"/>
      <c r="R10" s="65"/>
      <c r="S10" s="65"/>
      <c r="T10" s="65"/>
      <c r="U10" s="65"/>
      <c r="V10" s="65"/>
      <c r="W10" s="66">
        <f>データ!$Q$6</f>
        <v>1770</v>
      </c>
      <c r="X10" s="66"/>
      <c r="Y10" s="66"/>
      <c r="Z10" s="66"/>
      <c r="AA10" s="66"/>
      <c r="AB10" s="66"/>
      <c r="AC10" s="66"/>
      <c r="AD10" s="2"/>
      <c r="AE10" s="2"/>
      <c r="AF10" s="2"/>
      <c r="AG10" s="2"/>
      <c r="AH10" s="2"/>
      <c r="AI10" s="2"/>
      <c r="AJ10" s="2"/>
      <c r="AK10" s="2"/>
      <c r="AL10" s="66">
        <f>データ!$U$6</f>
        <v>3740</v>
      </c>
      <c r="AM10" s="66"/>
      <c r="AN10" s="66"/>
      <c r="AO10" s="66"/>
      <c r="AP10" s="66"/>
      <c r="AQ10" s="66"/>
      <c r="AR10" s="66"/>
      <c r="AS10" s="66"/>
      <c r="AT10" s="65">
        <f>データ!$V$6</f>
        <v>6.7</v>
      </c>
      <c r="AU10" s="65"/>
      <c r="AV10" s="65"/>
      <c r="AW10" s="65"/>
      <c r="AX10" s="65"/>
      <c r="AY10" s="65"/>
      <c r="AZ10" s="65"/>
      <c r="BA10" s="65"/>
      <c r="BB10" s="65">
        <f>データ!$W$6</f>
        <v>558.21</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107</v>
      </c>
      <c r="BM16" s="50"/>
      <c r="BN16" s="50"/>
      <c r="BO16" s="50"/>
      <c r="BP16" s="50"/>
      <c r="BQ16" s="50"/>
      <c r="BR16" s="50"/>
      <c r="BS16" s="50"/>
      <c r="BT16" s="50"/>
      <c r="BU16" s="50"/>
      <c r="BV16" s="50"/>
      <c r="BW16" s="50"/>
      <c r="BX16" s="50"/>
      <c r="BY16" s="50"/>
      <c r="BZ16" s="51"/>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109</v>
      </c>
      <c r="BM47" s="50"/>
      <c r="BN47" s="50"/>
      <c r="BO47" s="50"/>
      <c r="BP47" s="50"/>
      <c r="BQ47" s="50"/>
      <c r="BR47" s="50"/>
      <c r="BS47" s="50"/>
      <c r="BT47" s="50"/>
      <c r="BU47" s="50"/>
      <c r="BV47" s="50"/>
      <c r="BW47" s="50"/>
      <c r="BX47" s="50"/>
      <c r="BY47" s="50"/>
      <c r="BZ47" s="51"/>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2">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108</v>
      </c>
      <c r="BM66" s="50"/>
      <c r="BN66" s="50"/>
      <c r="BO66" s="50"/>
      <c r="BP66" s="50"/>
      <c r="BQ66" s="50"/>
      <c r="BR66" s="50"/>
      <c r="BS66" s="50"/>
      <c r="BT66" s="50"/>
      <c r="BU66" s="50"/>
      <c r="BV66" s="50"/>
      <c r="BW66" s="50"/>
      <c r="BX66" s="50"/>
      <c r="BY66" s="50"/>
      <c r="BZ66" s="51"/>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41</v>
      </c>
      <c r="N85" s="27" t="s">
        <v>41</v>
      </c>
      <c r="O85" s="27" t="str">
        <f>データ!EN6</f>
        <v>【0.54】</v>
      </c>
    </row>
  </sheetData>
  <sheetProtection algorithmName="SHA-512" hashValue="fII49VsxLgD4GFI3HIpDIGRC1P8tK40tjiyo/XNGqbY62zSAUHe2XB0S+AlcHcDSX7opmKSSVuAckCJkkGiERw==" saltValue="bY+/iarOwOl+zGISSDp7l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2" x14ac:dyDescent="0.2"/>
  <cols>
    <col min="2" max="144" width="11.88671875" customWidth="1"/>
  </cols>
  <sheetData>
    <row r="1" spans="1:144" x14ac:dyDescent="0.2">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44</v>
      </c>
      <c r="B3" s="30" t="s">
        <v>45</v>
      </c>
      <c r="C3" s="30" t="s">
        <v>46</v>
      </c>
      <c r="D3" s="30" t="s">
        <v>47</v>
      </c>
      <c r="E3" s="30" t="s">
        <v>48</v>
      </c>
      <c r="F3" s="30" t="s">
        <v>49</v>
      </c>
      <c r="G3" s="30" t="s">
        <v>50</v>
      </c>
      <c r="H3" s="76" t="s">
        <v>51</v>
      </c>
      <c r="I3" s="77"/>
      <c r="J3" s="77"/>
      <c r="K3" s="77"/>
      <c r="L3" s="77"/>
      <c r="M3" s="77"/>
      <c r="N3" s="77"/>
      <c r="O3" s="77"/>
      <c r="P3" s="77"/>
      <c r="Q3" s="77"/>
      <c r="R3" s="77"/>
      <c r="S3" s="77"/>
      <c r="T3" s="77"/>
      <c r="U3" s="77"/>
      <c r="V3" s="77"/>
      <c r="W3" s="78"/>
      <c r="X3" s="82" t="s">
        <v>52</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27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29" t="s">
        <v>53</v>
      </c>
      <c r="B4" s="31"/>
      <c r="C4" s="31"/>
      <c r="D4" s="31"/>
      <c r="E4" s="31"/>
      <c r="F4" s="31"/>
      <c r="G4" s="31"/>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2">
      <c r="A5" s="29" t="s">
        <v>65</v>
      </c>
      <c r="B5" s="32"/>
      <c r="C5" s="32"/>
      <c r="D5" s="32"/>
      <c r="E5" s="32"/>
      <c r="F5" s="32"/>
      <c r="G5" s="32"/>
      <c r="H5" s="33" t="s">
        <v>66</v>
      </c>
      <c r="I5" s="33" t="s">
        <v>67</v>
      </c>
      <c r="J5" s="33" t="s">
        <v>68</v>
      </c>
      <c r="K5" s="33" t="s">
        <v>69</v>
      </c>
      <c r="L5" s="33" t="s">
        <v>70</v>
      </c>
      <c r="M5" s="33" t="s">
        <v>71</v>
      </c>
      <c r="N5" s="33" t="s">
        <v>72</v>
      </c>
      <c r="O5" s="33" t="s">
        <v>73</v>
      </c>
      <c r="P5" s="33" t="s">
        <v>74</v>
      </c>
      <c r="Q5" s="33" t="s">
        <v>75</v>
      </c>
      <c r="R5" s="33" t="s">
        <v>76</v>
      </c>
      <c r="S5" s="33" t="s">
        <v>77</v>
      </c>
      <c r="T5" s="33" t="s">
        <v>78</v>
      </c>
      <c r="U5" s="33" t="s">
        <v>79</v>
      </c>
      <c r="V5" s="33" t="s">
        <v>80</v>
      </c>
      <c r="W5" s="33" t="s">
        <v>81</v>
      </c>
      <c r="X5" s="33" t="s">
        <v>82</v>
      </c>
      <c r="Y5" s="33" t="s">
        <v>83</v>
      </c>
      <c r="Z5" s="33" t="s">
        <v>84</v>
      </c>
      <c r="AA5" s="33" t="s">
        <v>85</v>
      </c>
      <c r="AB5" s="33" t="s">
        <v>86</v>
      </c>
      <c r="AC5" s="33" t="s">
        <v>87</v>
      </c>
      <c r="AD5" s="33" t="s">
        <v>88</v>
      </c>
      <c r="AE5" s="33" t="s">
        <v>89</v>
      </c>
      <c r="AF5" s="33" t="s">
        <v>90</v>
      </c>
      <c r="AG5" s="33" t="s">
        <v>91</v>
      </c>
      <c r="AH5" s="33" t="s">
        <v>29</v>
      </c>
      <c r="AI5" s="33" t="s">
        <v>82</v>
      </c>
      <c r="AJ5" s="33" t="s">
        <v>83</v>
      </c>
      <c r="AK5" s="33" t="s">
        <v>84</v>
      </c>
      <c r="AL5" s="33" t="s">
        <v>85</v>
      </c>
      <c r="AM5" s="33" t="s">
        <v>86</v>
      </c>
      <c r="AN5" s="33" t="s">
        <v>87</v>
      </c>
      <c r="AO5" s="33" t="s">
        <v>88</v>
      </c>
      <c r="AP5" s="33" t="s">
        <v>89</v>
      </c>
      <c r="AQ5" s="33" t="s">
        <v>90</v>
      </c>
      <c r="AR5" s="33" t="s">
        <v>91</v>
      </c>
      <c r="AS5" s="33" t="s">
        <v>92</v>
      </c>
      <c r="AT5" s="33" t="s">
        <v>82</v>
      </c>
      <c r="AU5" s="33" t="s">
        <v>83</v>
      </c>
      <c r="AV5" s="33" t="s">
        <v>84</v>
      </c>
      <c r="AW5" s="33" t="s">
        <v>85</v>
      </c>
      <c r="AX5" s="33" t="s">
        <v>86</v>
      </c>
      <c r="AY5" s="33" t="s">
        <v>87</v>
      </c>
      <c r="AZ5" s="33" t="s">
        <v>88</v>
      </c>
      <c r="BA5" s="33" t="s">
        <v>89</v>
      </c>
      <c r="BB5" s="33" t="s">
        <v>90</v>
      </c>
      <c r="BC5" s="33" t="s">
        <v>91</v>
      </c>
      <c r="BD5" s="33" t="s">
        <v>92</v>
      </c>
      <c r="BE5" s="33" t="s">
        <v>82</v>
      </c>
      <c r="BF5" s="33" t="s">
        <v>83</v>
      </c>
      <c r="BG5" s="33" t="s">
        <v>84</v>
      </c>
      <c r="BH5" s="33" t="s">
        <v>85</v>
      </c>
      <c r="BI5" s="33" t="s">
        <v>86</v>
      </c>
      <c r="BJ5" s="33" t="s">
        <v>87</v>
      </c>
      <c r="BK5" s="33" t="s">
        <v>88</v>
      </c>
      <c r="BL5" s="33" t="s">
        <v>89</v>
      </c>
      <c r="BM5" s="33" t="s">
        <v>90</v>
      </c>
      <c r="BN5" s="33" t="s">
        <v>91</v>
      </c>
      <c r="BO5" s="33" t="s">
        <v>92</v>
      </c>
      <c r="BP5" s="33" t="s">
        <v>82</v>
      </c>
      <c r="BQ5" s="33" t="s">
        <v>83</v>
      </c>
      <c r="BR5" s="33" t="s">
        <v>84</v>
      </c>
      <c r="BS5" s="33" t="s">
        <v>85</v>
      </c>
      <c r="BT5" s="33" t="s">
        <v>86</v>
      </c>
      <c r="BU5" s="33" t="s">
        <v>87</v>
      </c>
      <c r="BV5" s="33" t="s">
        <v>88</v>
      </c>
      <c r="BW5" s="33" t="s">
        <v>89</v>
      </c>
      <c r="BX5" s="33" t="s">
        <v>90</v>
      </c>
      <c r="BY5" s="33" t="s">
        <v>91</v>
      </c>
      <c r="BZ5" s="33" t="s">
        <v>92</v>
      </c>
      <c r="CA5" s="33" t="s">
        <v>82</v>
      </c>
      <c r="CB5" s="33" t="s">
        <v>83</v>
      </c>
      <c r="CC5" s="33" t="s">
        <v>84</v>
      </c>
      <c r="CD5" s="33" t="s">
        <v>85</v>
      </c>
      <c r="CE5" s="33" t="s">
        <v>86</v>
      </c>
      <c r="CF5" s="33" t="s">
        <v>87</v>
      </c>
      <c r="CG5" s="33" t="s">
        <v>88</v>
      </c>
      <c r="CH5" s="33" t="s">
        <v>89</v>
      </c>
      <c r="CI5" s="33" t="s">
        <v>90</v>
      </c>
      <c r="CJ5" s="33" t="s">
        <v>91</v>
      </c>
      <c r="CK5" s="33" t="s">
        <v>92</v>
      </c>
      <c r="CL5" s="33" t="s">
        <v>82</v>
      </c>
      <c r="CM5" s="33" t="s">
        <v>83</v>
      </c>
      <c r="CN5" s="33" t="s">
        <v>84</v>
      </c>
      <c r="CO5" s="33" t="s">
        <v>85</v>
      </c>
      <c r="CP5" s="33" t="s">
        <v>86</v>
      </c>
      <c r="CQ5" s="33" t="s">
        <v>87</v>
      </c>
      <c r="CR5" s="33" t="s">
        <v>88</v>
      </c>
      <c r="CS5" s="33" t="s">
        <v>89</v>
      </c>
      <c r="CT5" s="33" t="s">
        <v>90</v>
      </c>
      <c r="CU5" s="33" t="s">
        <v>91</v>
      </c>
      <c r="CV5" s="33" t="s">
        <v>92</v>
      </c>
      <c r="CW5" s="33" t="s">
        <v>82</v>
      </c>
      <c r="CX5" s="33" t="s">
        <v>83</v>
      </c>
      <c r="CY5" s="33" t="s">
        <v>84</v>
      </c>
      <c r="CZ5" s="33" t="s">
        <v>85</v>
      </c>
      <c r="DA5" s="33" t="s">
        <v>86</v>
      </c>
      <c r="DB5" s="33" t="s">
        <v>87</v>
      </c>
      <c r="DC5" s="33" t="s">
        <v>88</v>
      </c>
      <c r="DD5" s="33" t="s">
        <v>89</v>
      </c>
      <c r="DE5" s="33" t="s">
        <v>90</v>
      </c>
      <c r="DF5" s="33" t="s">
        <v>91</v>
      </c>
      <c r="DG5" s="33" t="s">
        <v>92</v>
      </c>
      <c r="DH5" s="33" t="s">
        <v>82</v>
      </c>
      <c r="DI5" s="33" t="s">
        <v>83</v>
      </c>
      <c r="DJ5" s="33" t="s">
        <v>84</v>
      </c>
      <c r="DK5" s="33" t="s">
        <v>85</v>
      </c>
      <c r="DL5" s="33" t="s">
        <v>86</v>
      </c>
      <c r="DM5" s="33" t="s">
        <v>87</v>
      </c>
      <c r="DN5" s="33" t="s">
        <v>88</v>
      </c>
      <c r="DO5" s="33" t="s">
        <v>89</v>
      </c>
      <c r="DP5" s="33" t="s">
        <v>90</v>
      </c>
      <c r="DQ5" s="33" t="s">
        <v>91</v>
      </c>
      <c r="DR5" s="33" t="s">
        <v>92</v>
      </c>
      <c r="DS5" s="33" t="s">
        <v>82</v>
      </c>
      <c r="DT5" s="33" t="s">
        <v>83</v>
      </c>
      <c r="DU5" s="33" t="s">
        <v>84</v>
      </c>
      <c r="DV5" s="33" t="s">
        <v>85</v>
      </c>
      <c r="DW5" s="33" t="s">
        <v>86</v>
      </c>
      <c r="DX5" s="33" t="s">
        <v>87</v>
      </c>
      <c r="DY5" s="33" t="s">
        <v>88</v>
      </c>
      <c r="DZ5" s="33" t="s">
        <v>89</v>
      </c>
      <c r="EA5" s="33" t="s">
        <v>90</v>
      </c>
      <c r="EB5" s="33" t="s">
        <v>91</v>
      </c>
      <c r="EC5" s="33" t="s">
        <v>92</v>
      </c>
      <c r="ED5" s="33" t="s">
        <v>82</v>
      </c>
      <c r="EE5" s="33" t="s">
        <v>83</v>
      </c>
      <c r="EF5" s="33" t="s">
        <v>84</v>
      </c>
      <c r="EG5" s="33" t="s">
        <v>85</v>
      </c>
      <c r="EH5" s="33" t="s">
        <v>86</v>
      </c>
      <c r="EI5" s="33" t="s">
        <v>87</v>
      </c>
      <c r="EJ5" s="33" t="s">
        <v>88</v>
      </c>
      <c r="EK5" s="33" t="s">
        <v>89</v>
      </c>
      <c r="EL5" s="33" t="s">
        <v>90</v>
      </c>
      <c r="EM5" s="33" t="s">
        <v>91</v>
      </c>
      <c r="EN5" s="33" t="s">
        <v>92</v>
      </c>
    </row>
    <row r="6" spans="1:144" s="37" customFormat="1" x14ac:dyDescent="0.2">
      <c r="A6" s="29" t="s">
        <v>93</v>
      </c>
      <c r="B6" s="34">
        <f>B7</f>
        <v>2018</v>
      </c>
      <c r="C6" s="34">
        <f t="shared" ref="C6:W6" si="3">C7</f>
        <v>393070</v>
      </c>
      <c r="D6" s="34">
        <f t="shared" si="3"/>
        <v>47</v>
      </c>
      <c r="E6" s="34">
        <f t="shared" si="3"/>
        <v>1</v>
      </c>
      <c r="F6" s="34">
        <f t="shared" si="3"/>
        <v>0</v>
      </c>
      <c r="G6" s="34">
        <f t="shared" si="3"/>
        <v>0</v>
      </c>
      <c r="H6" s="34" t="str">
        <f t="shared" si="3"/>
        <v>高知県　芸西村</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99.44</v>
      </c>
      <c r="Q6" s="35">
        <f t="shared" si="3"/>
        <v>1770</v>
      </c>
      <c r="R6" s="35">
        <f t="shared" si="3"/>
        <v>3785</v>
      </c>
      <c r="S6" s="35">
        <f t="shared" si="3"/>
        <v>39.6</v>
      </c>
      <c r="T6" s="35">
        <f t="shared" si="3"/>
        <v>95.58</v>
      </c>
      <c r="U6" s="35">
        <f t="shared" si="3"/>
        <v>3740</v>
      </c>
      <c r="V6" s="35">
        <f t="shared" si="3"/>
        <v>6.7</v>
      </c>
      <c r="W6" s="35">
        <f t="shared" si="3"/>
        <v>558.21</v>
      </c>
      <c r="X6" s="36">
        <f>IF(X7="",NA(),X7)</f>
        <v>87.84</v>
      </c>
      <c r="Y6" s="36">
        <f t="shared" ref="Y6:AG6" si="4">IF(Y7="",NA(),Y7)</f>
        <v>94.31</v>
      </c>
      <c r="Z6" s="36">
        <f t="shared" si="4"/>
        <v>102.8</v>
      </c>
      <c r="AA6" s="36">
        <f t="shared" si="4"/>
        <v>93.91</v>
      </c>
      <c r="AB6" s="36">
        <f t="shared" si="4"/>
        <v>97.14</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1684.61</v>
      </c>
      <c r="BF6" s="36">
        <f t="shared" ref="BF6:BN6" si="7">IF(BF7="",NA(),BF7)</f>
        <v>1808.21</v>
      </c>
      <c r="BG6" s="36">
        <f t="shared" si="7"/>
        <v>1601.38</v>
      </c>
      <c r="BH6" s="36">
        <f t="shared" si="7"/>
        <v>1758.13</v>
      </c>
      <c r="BI6" s="36">
        <f t="shared" si="7"/>
        <v>1752.67</v>
      </c>
      <c r="BJ6" s="36">
        <f t="shared" si="7"/>
        <v>1125.69</v>
      </c>
      <c r="BK6" s="36">
        <f t="shared" si="7"/>
        <v>1134.67</v>
      </c>
      <c r="BL6" s="36">
        <f t="shared" si="7"/>
        <v>1144.79</v>
      </c>
      <c r="BM6" s="36">
        <f t="shared" si="7"/>
        <v>1061.58</v>
      </c>
      <c r="BN6" s="36">
        <f t="shared" si="7"/>
        <v>1007.7</v>
      </c>
      <c r="BO6" s="35" t="str">
        <f>IF(BO7="","",IF(BO7="-","【-】","【"&amp;SUBSTITUTE(TEXT(BO7,"#,##0.00"),"-","△")&amp;"】"))</f>
        <v>【1,074.14】</v>
      </c>
      <c r="BP6" s="36">
        <f>IF(BP7="",NA(),BP7)</f>
        <v>83.97</v>
      </c>
      <c r="BQ6" s="36">
        <f t="shared" ref="BQ6:BY6" si="8">IF(BQ7="",NA(),BQ7)</f>
        <v>82.28</v>
      </c>
      <c r="BR6" s="36">
        <f t="shared" si="8"/>
        <v>91.24</v>
      </c>
      <c r="BS6" s="36">
        <f t="shared" si="8"/>
        <v>81.98</v>
      </c>
      <c r="BT6" s="36">
        <f t="shared" si="8"/>
        <v>85.61</v>
      </c>
      <c r="BU6" s="36">
        <f t="shared" si="8"/>
        <v>46.48</v>
      </c>
      <c r="BV6" s="36">
        <f t="shared" si="8"/>
        <v>40.6</v>
      </c>
      <c r="BW6" s="36">
        <f t="shared" si="8"/>
        <v>56.04</v>
      </c>
      <c r="BX6" s="36">
        <f t="shared" si="8"/>
        <v>58.52</v>
      </c>
      <c r="BY6" s="36">
        <f t="shared" si="8"/>
        <v>59.22</v>
      </c>
      <c r="BZ6" s="35" t="str">
        <f>IF(BZ7="","",IF(BZ7="-","【-】","【"&amp;SUBSTITUTE(TEXT(BZ7,"#,##0.00"),"-","△")&amp;"】"))</f>
        <v>【54.36】</v>
      </c>
      <c r="CA6" s="36">
        <f>IF(CA7="",NA(),CA7)</f>
        <v>111.78</v>
      </c>
      <c r="CB6" s="36">
        <f t="shared" ref="CB6:CJ6" si="9">IF(CB7="",NA(),CB7)</f>
        <v>114.51</v>
      </c>
      <c r="CC6" s="36">
        <f t="shared" si="9"/>
        <v>129.63999999999999</v>
      </c>
      <c r="CD6" s="36">
        <f t="shared" si="9"/>
        <v>140.21</v>
      </c>
      <c r="CE6" s="36">
        <f t="shared" si="9"/>
        <v>136.80000000000001</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123.23</v>
      </c>
      <c r="CM6" s="36">
        <f t="shared" ref="CM6:CU6" si="10">IF(CM7="",NA(),CM7)</f>
        <v>104.4</v>
      </c>
      <c r="CN6" s="36">
        <f t="shared" si="10"/>
        <v>39.58</v>
      </c>
      <c r="CO6" s="36">
        <f t="shared" si="10"/>
        <v>35.880000000000003</v>
      </c>
      <c r="CP6" s="36">
        <f t="shared" si="10"/>
        <v>35.39</v>
      </c>
      <c r="CQ6" s="36">
        <f t="shared" si="10"/>
        <v>57.43</v>
      </c>
      <c r="CR6" s="36">
        <f t="shared" si="10"/>
        <v>57.29</v>
      </c>
      <c r="CS6" s="36">
        <f t="shared" si="10"/>
        <v>55.9</v>
      </c>
      <c r="CT6" s="36">
        <f t="shared" si="10"/>
        <v>57.3</v>
      </c>
      <c r="CU6" s="36">
        <f t="shared" si="10"/>
        <v>56.76</v>
      </c>
      <c r="CV6" s="35" t="str">
        <f>IF(CV7="","",IF(CV7="-","【-】","【"&amp;SUBSTITUTE(TEXT(CV7,"#,##0.00"),"-","△")&amp;"】"))</f>
        <v>【55.95】</v>
      </c>
      <c r="CW6" s="36">
        <f>IF(CW7="",NA(),CW7)</f>
        <v>75.900000000000006</v>
      </c>
      <c r="CX6" s="36">
        <f t="shared" ref="CX6:DF6" si="11">IF(CX7="",NA(),CX7)</f>
        <v>87.13</v>
      </c>
      <c r="CY6" s="36">
        <f t="shared" si="11"/>
        <v>83.42</v>
      </c>
      <c r="CZ6" s="36">
        <f t="shared" si="11"/>
        <v>89.61</v>
      </c>
      <c r="DA6" s="36">
        <f t="shared" si="11"/>
        <v>89.73</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0.76</v>
      </c>
      <c r="EF6" s="36">
        <f t="shared" si="14"/>
        <v>0.54</v>
      </c>
      <c r="EG6" s="35">
        <f t="shared" si="14"/>
        <v>0</v>
      </c>
      <c r="EH6" s="35">
        <f t="shared" si="14"/>
        <v>0</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2">
      <c r="A7" s="29"/>
      <c r="B7" s="38">
        <v>2018</v>
      </c>
      <c r="C7" s="38">
        <v>393070</v>
      </c>
      <c r="D7" s="38">
        <v>47</v>
      </c>
      <c r="E7" s="38">
        <v>1</v>
      </c>
      <c r="F7" s="38">
        <v>0</v>
      </c>
      <c r="G7" s="38">
        <v>0</v>
      </c>
      <c r="H7" s="38" t="s">
        <v>94</v>
      </c>
      <c r="I7" s="38" t="s">
        <v>95</v>
      </c>
      <c r="J7" s="38" t="s">
        <v>96</v>
      </c>
      <c r="K7" s="38" t="s">
        <v>97</v>
      </c>
      <c r="L7" s="38" t="s">
        <v>98</v>
      </c>
      <c r="M7" s="38" t="s">
        <v>99</v>
      </c>
      <c r="N7" s="39" t="s">
        <v>100</v>
      </c>
      <c r="O7" s="39" t="s">
        <v>101</v>
      </c>
      <c r="P7" s="39">
        <v>99.44</v>
      </c>
      <c r="Q7" s="39">
        <v>1770</v>
      </c>
      <c r="R7" s="39">
        <v>3785</v>
      </c>
      <c r="S7" s="39">
        <v>39.6</v>
      </c>
      <c r="T7" s="39">
        <v>95.58</v>
      </c>
      <c r="U7" s="39">
        <v>3740</v>
      </c>
      <c r="V7" s="39">
        <v>6.7</v>
      </c>
      <c r="W7" s="39">
        <v>558.21</v>
      </c>
      <c r="X7" s="39">
        <v>87.84</v>
      </c>
      <c r="Y7" s="39">
        <v>94.31</v>
      </c>
      <c r="Z7" s="39">
        <v>102.8</v>
      </c>
      <c r="AA7" s="39">
        <v>93.91</v>
      </c>
      <c r="AB7" s="39">
        <v>97.14</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1684.61</v>
      </c>
      <c r="BF7" s="39">
        <v>1808.21</v>
      </c>
      <c r="BG7" s="39">
        <v>1601.38</v>
      </c>
      <c r="BH7" s="39">
        <v>1758.13</v>
      </c>
      <c r="BI7" s="39">
        <v>1752.67</v>
      </c>
      <c r="BJ7" s="39">
        <v>1125.69</v>
      </c>
      <c r="BK7" s="39">
        <v>1134.67</v>
      </c>
      <c r="BL7" s="39">
        <v>1144.79</v>
      </c>
      <c r="BM7" s="39">
        <v>1061.58</v>
      </c>
      <c r="BN7" s="39">
        <v>1007.7</v>
      </c>
      <c r="BO7" s="39">
        <v>1074.1400000000001</v>
      </c>
      <c r="BP7" s="39">
        <v>83.97</v>
      </c>
      <c r="BQ7" s="39">
        <v>82.28</v>
      </c>
      <c r="BR7" s="39">
        <v>91.24</v>
      </c>
      <c r="BS7" s="39">
        <v>81.98</v>
      </c>
      <c r="BT7" s="39">
        <v>85.61</v>
      </c>
      <c r="BU7" s="39">
        <v>46.48</v>
      </c>
      <c r="BV7" s="39">
        <v>40.6</v>
      </c>
      <c r="BW7" s="39">
        <v>56.04</v>
      </c>
      <c r="BX7" s="39">
        <v>58.52</v>
      </c>
      <c r="BY7" s="39">
        <v>59.22</v>
      </c>
      <c r="BZ7" s="39">
        <v>54.36</v>
      </c>
      <c r="CA7" s="39">
        <v>111.78</v>
      </c>
      <c r="CB7" s="39">
        <v>114.51</v>
      </c>
      <c r="CC7" s="39">
        <v>129.63999999999999</v>
      </c>
      <c r="CD7" s="39">
        <v>140.21</v>
      </c>
      <c r="CE7" s="39">
        <v>136.80000000000001</v>
      </c>
      <c r="CF7" s="39">
        <v>376.61</v>
      </c>
      <c r="CG7" s="39">
        <v>440.03</v>
      </c>
      <c r="CH7" s="39">
        <v>304.35000000000002</v>
      </c>
      <c r="CI7" s="39">
        <v>296.3</v>
      </c>
      <c r="CJ7" s="39">
        <v>292.89999999999998</v>
      </c>
      <c r="CK7" s="39">
        <v>296.39999999999998</v>
      </c>
      <c r="CL7" s="39">
        <v>123.23</v>
      </c>
      <c r="CM7" s="39">
        <v>104.4</v>
      </c>
      <c r="CN7" s="39">
        <v>39.58</v>
      </c>
      <c r="CO7" s="39">
        <v>35.880000000000003</v>
      </c>
      <c r="CP7" s="39">
        <v>35.39</v>
      </c>
      <c r="CQ7" s="39">
        <v>57.43</v>
      </c>
      <c r="CR7" s="39">
        <v>57.29</v>
      </c>
      <c r="CS7" s="39">
        <v>55.9</v>
      </c>
      <c r="CT7" s="39">
        <v>57.3</v>
      </c>
      <c r="CU7" s="39">
        <v>56.76</v>
      </c>
      <c r="CV7" s="39">
        <v>55.95</v>
      </c>
      <c r="CW7" s="39">
        <v>75.900000000000006</v>
      </c>
      <c r="CX7" s="39">
        <v>87.13</v>
      </c>
      <c r="CY7" s="39">
        <v>83.42</v>
      </c>
      <c r="CZ7" s="39">
        <v>89.61</v>
      </c>
      <c r="DA7" s="39">
        <v>89.73</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0.76</v>
      </c>
      <c r="EF7" s="39">
        <v>0.54</v>
      </c>
      <c r="EG7" s="39">
        <v>0</v>
      </c>
      <c r="EH7" s="39">
        <v>0</v>
      </c>
      <c r="EI7" s="39">
        <v>0.69</v>
      </c>
      <c r="EJ7" s="39">
        <v>0.65</v>
      </c>
      <c r="EK7" s="39">
        <v>0.53</v>
      </c>
      <c r="EL7" s="39">
        <v>0.72</v>
      </c>
      <c r="EM7" s="39">
        <v>0.53</v>
      </c>
      <c r="EN7" s="39">
        <v>0.54</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102</v>
      </c>
      <c r="C9" s="41" t="s">
        <v>103</v>
      </c>
      <c r="D9" s="41" t="s">
        <v>104</v>
      </c>
      <c r="E9" s="41" t="s">
        <v>105</v>
      </c>
      <c r="F9" s="41" t="s">
        <v>106</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45</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品原 司</cp:lastModifiedBy>
  <dcterms:created xsi:type="dcterms:W3CDTF">2019-12-05T04:39:29Z</dcterms:created>
  <dcterms:modified xsi:type="dcterms:W3CDTF">2020-01-14T04:48:01Z</dcterms:modified>
  <cp:category/>
</cp:coreProperties>
</file>