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a-taniwaki\Desktop\【経営比較分析表】2018_393878_47_1718\"/>
    </mc:Choice>
  </mc:AlternateContent>
  <xr:revisionPtr revIDLastSave="0" documentId="13_ncr:1_{1140552D-B9EB-4745-AD0B-DE3D972E523C}" xr6:coauthVersionLast="36" xr6:coauthVersionMax="36" xr10:uidLastSave="{00000000-0000-0000-0000-000000000000}"/>
  <workbookProtection workbookAlgorithmName="SHA-512" workbookHashValue="sXD8/p8rRdbheA7vKEhzNwHbuFnKBnvjVt9pvfZLPJ5t4iT+5V+VGo6GiKmnaWLJkOZ6GZgRvn6ZFtAHQMhmjA==" workbookSaltValue="rJ/s3vGNWQCRlnnZqkF2pw=="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O6" i="5"/>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AT10" i="4"/>
  <c r="AL10" i="4"/>
  <c r="W10" i="4"/>
  <c r="P10" i="4"/>
  <c r="I10" i="4"/>
  <c r="BB8" i="4"/>
  <c r="AD8" i="4"/>
  <c r="W8" i="4"/>
  <c r="B8" i="4"/>
  <c r="B6" i="4"/>
  <c r="C10" i="5" l="1"/>
  <c r="D10" i="5"/>
  <c r="E10" i="5"/>
  <c r="B10" i="5"/>
</calcChain>
</file>

<file path=xl/sharedStrings.xml><?xml version="1.0" encoding="utf-8"?>
<sst xmlns="http://schemas.openxmlformats.org/spreadsheetml/2006/main" count="225" uniqueCount="110">
  <si>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</si>
  <si>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</si>
  <si>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</si>
  <si>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</si>
  <si>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</si>
  <si>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</si>
  <si>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</si>
  <si>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</si>
  <si>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</si>
  <si>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</si>
  <si>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</si>
  <si>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</si>
  <si>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</si>
  <si>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</si>
  <si>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</si>
  <si>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</si>
  <si>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</si>
  <si>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</si>
  <si>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</si>
  <si>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</si>
  <si>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</si>
  <si>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</si>
  <si>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</si>
  <si>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</si>
  <si>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</si>
  <si>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</si>
  <si>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</si>
  <si>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</si>
  <si>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</si>
  <si>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</si>
  <si>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</si>
  <si>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</si>
  <si>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</si>
  <si>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</si>
  <si>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</si>
  <si>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</si>
  <si>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</si>
  <si>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</si>
  <si>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</si>
  <si>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</si>
  <si>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</si>
  <si>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</si>
  <si>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</si>
  <si>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</si>
  <si>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</si>
  <si>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</si>
  <si>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</si>
  <si>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</si>
  <si>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</si>
  <si>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</si>
  <si>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</si>
  <si>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</si>
  <si>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</si>
  <si>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</si>
  <si>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</si>
  <si>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</si>
  <si>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</si>
  <si>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</si>
  <si>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</si>
  <si>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</si>
  <si>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</si>
  <si>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</si>
  <si>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</si>
  <si>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</si>
  <si>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</si>
  <si>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</si>
  <si>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</si>
  <si>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</si>
  <si>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</si>
  <si>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</si>
  <si>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</si>
  <si>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</si>
  <si>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</si>
  <si>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</si>
  <si>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</si>
  <si>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</si>
  <si>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</si>
  <si>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</si>
  <si>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</si>
  <si>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</si>
  <si>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</si>
  <si>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</si>
  <si>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</si>
  <si>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</si>
  <si>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</si>
  <si>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</si>
  <si>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</si>
  <si>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</si>
  <si>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</si>
  <si>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</si>
  <si>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</si>
  <si>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</si>
  <si>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</si>
  <si>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</si>
  <si>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</si>
  <si>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</si>
  <si>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</si>
  <si>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</si>
  <si>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</si>
  <si>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</si>
  <si>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</si>
  <si>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</si>
  <si>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</si>
  <si>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</si>
  <si>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</si>
  <si>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</si>
  <si>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</si>
  <si>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《健全性》
　収益的収支比率、料金回収率を見ても、給水収益だけでは賄えておらず、一般会計からの繰入金により維持している状態である。
　単年度収支が赤字であることから、適正な水道料金の見直しなど経営改善に向けた取り組みが必要である。
《効率性》
　今後の施設の耐震化、維持管理費等の投資、また将来の給水人口の減少等を踏まえた分析が必要でる。</t>
    <rPh sb="1" eb="4">
      <t>ケンゼンセイ</t>
    </rPh>
    <rPh sb="7" eb="10">
      <t>シュウエキテキ</t>
    </rPh>
    <rPh sb="10" eb="12">
      <t>シュウシ</t>
    </rPh>
    <rPh sb="12" eb="14">
      <t>ヒリツ</t>
    </rPh>
    <rPh sb="15" eb="17">
      <t>リョウキン</t>
    </rPh>
    <rPh sb="17" eb="19">
      <t>カイシュウ</t>
    </rPh>
    <rPh sb="19" eb="20">
      <t>リツ</t>
    </rPh>
    <rPh sb="21" eb="22">
      <t>ミ</t>
    </rPh>
    <rPh sb="25" eb="27">
      <t>キュウスイ</t>
    </rPh>
    <rPh sb="27" eb="29">
      <t>シュウエキ</t>
    </rPh>
    <rPh sb="33" eb="34">
      <t>マカナ</t>
    </rPh>
    <rPh sb="40" eb="42">
      <t>イッパン</t>
    </rPh>
    <rPh sb="42" eb="44">
      <t>カイケイ</t>
    </rPh>
    <rPh sb="47" eb="49">
      <t>クリイレ</t>
    </rPh>
    <rPh sb="49" eb="50">
      <t>キン</t>
    </rPh>
    <rPh sb="53" eb="55">
      <t>イジ</t>
    </rPh>
    <rPh sb="59" eb="61">
      <t>ジョウタイ</t>
    </rPh>
    <rPh sb="67" eb="70">
      <t>タンネンド</t>
    </rPh>
    <rPh sb="70" eb="72">
      <t>シュウシ</t>
    </rPh>
    <rPh sb="73" eb="75">
      <t>アカジ</t>
    </rPh>
    <rPh sb="83" eb="85">
      <t>テキセイ</t>
    </rPh>
    <rPh sb="86" eb="88">
      <t>スイドウ</t>
    </rPh>
    <rPh sb="88" eb="90">
      <t>リョウキン</t>
    </rPh>
    <rPh sb="91" eb="93">
      <t>ミナオ</t>
    </rPh>
    <rPh sb="96" eb="98">
      <t>ケイエイ</t>
    </rPh>
    <rPh sb="98" eb="100">
      <t>カイゼン</t>
    </rPh>
    <rPh sb="101" eb="102">
      <t>ム</t>
    </rPh>
    <rPh sb="104" eb="105">
      <t>ト</t>
    </rPh>
    <rPh sb="106" eb="107">
      <t>ク</t>
    </rPh>
    <rPh sb="109" eb="111">
      <t>ヒツヨウ</t>
    </rPh>
    <rPh sb="117" eb="120">
      <t>コウリツセイ</t>
    </rPh>
    <rPh sb="123" eb="125">
      <t>コンゴ</t>
    </rPh>
    <rPh sb="126" eb="128">
      <t>シセツ</t>
    </rPh>
    <rPh sb="129" eb="132">
      <t>タイシンカ</t>
    </rPh>
    <rPh sb="133" eb="135">
      <t>イジ</t>
    </rPh>
    <rPh sb="135" eb="138">
      <t>カンリヒ</t>
    </rPh>
    <rPh sb="138" eb="139">
      <t>トウ</t>
    </rPh>
    <rPh sb="140" eb="142">
      <t>トウシ</t>
    </rPh>
    <rPh sb="145" eb="147">
      <t>ショウライ</t>
    </rPh>
    <rPh sb="148" eb="150">
      <t>キュウスイ</t>
    </rPh>
    <rPh sb="150" eb="152">
      <t>ジンコウ</t>
    </rPh>
    <rPh sb="155" eb="156">
      <t>トウ</t>
    </rPh>
    <rPh sb="157" eb="158">
      <t>フ</t>
    </rPh>
    <rPh sb="161" eb="163">
      <t>ブンセキ</t>
    </rPh>
    <rPh sb="164" eb="166">
      <t>ヒツヨウ</t>
    </rPh>
    <phoneticPr fontId="4"/>
  </si>
  <si>
    <t>　人口の減少に伴い給水収益の減少は続くと見込まれ、老朽化施設等の計画的な更新や耐震化を進めることで経営状況は厳しくなると思われる。
　</t>
    <rPh sb="1" eb="3">
      <t>ジンコウ</t>
    </rPh>
    <rPh sb="4" eb="6">
      <t>ゲンショウ</t>
    </rPh>
    <rPh sb="7" eb="8">
      <t>トモナ</t>
    </rPh>
    <rPh sb="9" eb="11">
      <t>キュウスイ</t>
    </rPh>
    <rPh sb="11" eb="13">
      <t>シュウエキ</t>
    </rPh>
    <rPh sb="14" eb="16">
      <t>ゲンショウ</t>
    </rPh>
    <rPh sb="17" eb="18">
      <t>ツヅ</t>
    </rPh>
    <rPh sb="20" eb="22">
      <t>ミコ</t>
    </rPh>
    <rPh sb="25" eb="28">
      <t>ロウキュウカ</t>
    </rPh>
    <rPh sb="28" eb="30">
      <t>シセツ</t>
    </rPh>
    <rPh sb="30" eb="31">
      <t>トウ</t>
    </rPh>
    <rPh sb="32" eb="35">
      <t>ケイカクテキ</t>
    </rPh>
    <rPh sb="36" eb="38">
      <t>コウシン</t>
    </rPh>
    <rPh sb="39" eb="42">
      <t>タイシンカ</t>
    </rPh>
    <rPh sb="43" eb="44">
      <t>スス</t>
    </rPh>
    <rPh sb="49" eb="51">
      <t>ケイエイ</t>
    </rPh>
    <rPh sb="51" eb="53">
      <t>ジョウキョウ</t>
    </rPh>
    <rPh sb="54" eb="55">
      <t>キビ</t>
    </rPh>
    <rPh sb="60" eb="61">
      <t>オモ</t>
    </rPh>
    <phoneticPr fontId="4"/>
  </si>
  <si>
    <t>　老朽管路の更新、耐震化を進めていくことが必要であるが、更新費用と料金収入等を考慮して、中長期的な管路更新計画を策定する必要がある。</t>
    <rPh sb="1" eb="3">
      <t>ロウキュウ</t>
    </rPh>
    <rPh sb="3" eb="5">
      <t>カンロ</t>
    </rPh>
    <rPh sb="6" eb="8">
      <t>コウシン</t>
    </rPh>
    <rPh sb="9" eb="12">
      <t>タイシンカ</t>
    </rPh>
    <rPh sb="13" eb="14">
      <t>スス</t>
    </rPh>
    <rPh sb="21" eb="23">
      <t>ヒツヨウ</t>
    </rPh>
    <rPh sb="28" eb="30">
      <t>コウシン</t>
    </rPh>
    <rPh sb="30" eb="32">
      <t>ヒヨウ</t>
    </rPh>
    <rPh sb="33" eb="35">
      <t>リョウキン</t>
    </rPh>
    <rPh sb="35" eb="37">
      <t>シュウニュウ</t>
    </rPh>
    <rPh sb="37" eb="38">
      <t>トウ</t>
    </rPh>
    <rPh sb="39" eb="41">
      <t>コウリョ</t>
    </rPh>
    <rPh sb="60" eb="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</si>
</sst>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0.81</c:v>
                </c:pt>
                <c:pt idx="1">
                  <c:v>1.21</c:v>
                </c:pt>
                <c:pt idx="2">
                  <c:v>0.65</c:v>
                </c:pt>
                <c:pt idx="3" formatCode="#,##0.00;&quot;△&quot;#,##0.00">
                  <c:v>0</c:v>
                </c:pt>
                <c:pt idx="4" formatCode="#,##0.00;&quot;△&quot;#,##0.00">
                  <c:v>0</c:v>
                </c:pt>
              </c:numCache>
            </c:numRef>
          </c:val>
          <c:extLst>
            <c:ext xmlns:c16="http://schemas.microsoft.com/office/drawing/2014/chart" uri="{C3380CC4-5D6E-409C-BE32-E72D297353CC}">
              <c16:uniqueId val="{00000000-C75A-435B-9CC5-92D4DCB0FF9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C75A-435B-9CC5-92D4DCB0FF9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71.95</c:v>
                </c:pt>
                <c:pt idx="1">
                  <c:v>73.180000000000007</c:v>
                </c:pt>
                <c:pt idx="2">
                  <c:v>72.239999999999995</c:v>
                </c:pt>
                <c:pt idx="3">
                  <c:v>72.239999999999995</c:v>
                </c:pt>
                <c:pt idx="4">
                  <c:v>71.010000000000005</c:v>
                </c:pt>
              </c:numCache>
            </c:numRef>
          </c:val>
          <c:extLst>
            <c:ext xmlns:c16="http://schemas.microsoft.com/office/drawing/2014/chart" uri="{C3380CC4-5D6E-409C-BE32-E72D297353CC}">
              <c16:uniqueId val="{00000000-909D-4A5A-B5B1-05B82718F7D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909D-4A5A-B5B1-05B82718F7D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92.31</c:v>
                </c:pt>
                <c:pt idx="1">
                  <c:v>92.31</c:v>
                </c:pt>
                <c:pt idx="2">
                  <c:v>92.31</c:v>
                </c:pt>
                <c:pt idx="3">
                  <c:v>94.02</c:v>
                </c:pt>
                <c:pt idx="4">
                  <c:v>94.02</c:v>
                </c:pt>
              </c:numCache>
            </c:numRef>
          </c:val>
          <c:extLst>
            <c:ext xmlns:c16="http://schemas.microsoft.com/office/drawing/2014/chart" uri="{C3380CC4-5D6E-409C-BE32-E72D297353CC}">
              <c16:uniqueId val="{00000000-6352-49FD-8571-A71BE90C922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6352-49FD-8571-A71BE90C922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57.49</c:v>
                </c:pt>
                <c:pt idx="1">
                  <c:v>59.99</c:v>
                </c:pt>
                <c:pt idx="2">
                  <c:v>60.13</c:v>
                </c:pt>
                <c:pt idx="3">
                  <c:v>56.22</c:v>
                </c:pt>
                <c:pt idx="4">
                  <c:v>55.01</c:v>
                </c:pt>
              </c:numCache>
            </c:numRef>
          </c:val>
          <c:extLst>
            <c:ext xmlns:c16="http://schemas.microsoft.com/office/drawing/2014/chart" uri="{C3380CC4-5D6E-409C-BE32-E72D297353CC}">
              <c16:uniqueId val="{00000000-A303-461E-86CD-F7D1CF1B029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A303-461E-86CD-F7D1CF1B029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3A-495F-A308-4363BE02A3E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3A-495F-A308-4363BE02A3E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A8-4B7A-966D-245FF6DD85D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A8-4B7A-966D-245FF6DD85D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DF-4212-BB2F-500C64BD15E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DF-4212-BB2F-500C64BD15E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1A-4532-B06D-C63826540D6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1A-4532-B06D-C63826540D6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1383.08</c:v>
                </c:pt>
                <c:pt idx="1">
                  <c:v>1270.17</c:v>
                </c:pt>
                <c:pt idx="2">
                  <c:v>1250.69</c:v>
                </c:pt>
                <c:pt idx="3">
                  <c:v>1141.6500000000001</c:v>
                </c:pt>
                <c:pt idx="4">
                  <c:v>1044.95</c:v>
                </c:pt>
              </c:numCache>
            </c:numRef>
          </c:val>
          <c:extLst>
            <c:ext xmlns:c16="http://schemas.microsoft.com/office/drawing/2014/chart" uri="{C3380CC4-5D6E-409C-BE32-E72D297353CC}">
              <c16:uniqueId val="{00000000-E7B7-46E6-B970-BDAF59043FA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E7B7-46E6-B970-BDAF59043FA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43.53</c:v>
                </c:pt>
                <c:pt idx="1">
                  <c:v>41.08</c:v>
                </c:pt>
                <c:pt idx="2">
                  <c:v>43.61</c:v>
                </c:pt>
                <c:pt idx="3">
                  <c:v>45.81</c:v>
                </c:pt>
                <c:pt idx="4">
                  <c:v>45.89</c:v>
                </c:pt>
              </c:numCache>
            </c:numRef>
          </c:val>
          <c:extLst>
            <c:ext xmlns:c16="http://schemas.microsoft.com/office/drawing/2014/chart" uri="{C3380CC4-5D6E-409C-BE32-E72D297353CC}">
              <c16:uniqueId val="{00000000-21DA-4E48-ADBA-7F189FBFBB3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21DA-4E48-ADBA-7F189FBFBB3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205.72</c:v>
                </c:pt>
                <c:pt idx="1">
                  <c:v>218.79</c:v>
                </c:pt>
                <c:pt idx="2">
                  <c:v>208.3</c:v>
                </c:pt>
                <c:pt idx="3">
                  <c:v>196.82</c:v>
                </c:pt>
                <c:pt idx="4">
                  <c:v>199.63</c:v>
                </c:pt>
              </c:numCache>
            </c:numRef>
          </c:val>
          <c:extLst>
            <c:ext xmlns:c16="http://schemas.microsoft.com/office/drawing/2014/chart" uri="{C3380CC4-5D6E-409C-BE32-E72D297353CC}">
              <c16:uniqueId val="{00000000-7D85-41F5-97F1-D60CE97AF68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7D85-41F5-97F1-D60CE97AF68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0" zoomScaleNormal="5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仁淀川町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5371</v>
      </c>
      <c r="AM8" s="50"/>
      <c r="AN8" s="50"/>
      <c r="AO8" s="50"/>
      <c r="AP8" s="50"/>
      <c r="AQ8" s="50"/>
      <c r="AR8" s="50"/>
      <c r="AS8" s="50"/>
      <c r="AT8" s="46">
        <f>データ!$S$6</f>
        <v>333</v>
      </c>
      <c r="AU8" s="46"/>
      <c r="AV8" s="46"/>
      <c r="AW8" s="46"/>
      <c r="AX8" s="46"/>
      <c r="AY8" s="46"/>
      <c r="AZ8" s="46"/>
      <c r="BA8" s="46"/>
      <c r="BB8" s="46">
        <f>データ!$T$6</f>
        <v>16.13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59.71</v>
      </c>
      <c r="Q10" s="46"/>
      <c r="R10" s="46"/>
      <c r="S10" s="46"/>
      <c r="T10" s="46"/>
      <c r="U10" s="46"/>
      <c r="V10" s="46"/>
      <c r="W10" s="50">
        <f>データ!$Q$6</f>
        <v>1570</v>
      </c>
      <c r="X10" s="50"/>
      <c r="Y10" s="50"/>
      <c r="Z10" s="50"/>
      <c r="AA10" s="50"/>
      <c r="AB10" s="50"/>
      <c r="AC10" s="50"/>
      <c r="AD10" s="2"/>
      <c r="AE10" s="2"/>
      <c r="AF10" s="2"/>
      <c r="AG10" s="2"/>
      <c r="AH10" s="2"/>
      <c r="AI10" s="2"/>
      <c r="AJ10" s="2"/>
      <c r="AK10" s="2"/>
      <c r="AL10" s="50">
        <f>データ!$U$6</f>
        <v>3181</v>
      </c>
      <c r="AM10" s="50"/>
      <c r="AN10" s="50"/>
      <c r="AO10" s="50"/>
      <c r="AP10" s="50"/>
      <c r="AQ10" s="50"/>
      <c r="AR10" s="50"/>
      <c r="AS10" s="50"/>
      <c r="AT10" s="46">
        <f>データ!$V$6</f>
        <v>97.3</v>
      </c>
      <c r="AU10" s="46"/>
      <c r="AV10" s="46"/>
      <c r="AW10" s="46"/>
      <c r="AX10" s="46"/>
      <c r="AY10" s="46"/>
      <c r="AZ10" s="46"/>
      <c r="BA10" s="46"/>
      <c r="BB10" s="46">
        <f>データ!$W$6</f>
        <v>32.69</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107</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108</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90pAPYMquv82pdIsYfsuxiZylt59FIgZL9NdgpSzy1ANenUlE/VZobixZyikhhIcy0cbPE/KM+Qt1QzVEtPuDw==" saltValue="9HqW9YxpEVcH2f/TeNzpI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53</v>
      </c>
      <c r="B4" s="31"/>
      <c r="C4" s="31"/>
      <c r="D4" s="31"/>
      <c r="E4" s="31"/>
      <c r="F4" s="31"/>
      <c r="G4" s="31"/>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2018</v>
      </c>
      <c r="C6" s="34">
        <f t="shared" ref="C6:W6" si="3">C7</f>
        <v>393878</v>
      </c>
      <c r="D6" s="34">
        <f t="shared" si="3"/>
        <v>47</v>
      </c>
      <c r="E6" s="34">
        <f t="shared" si="3"/>
        <v>1</v>
      </c>
      <c r="F6" s="34">
        <f t="shared" si="3"/>
        <v>0</v>
      </c>
      <c r="G6" s="34">
        <f t="shared" si="3"/>
        <v>0</v>
      </c>
      <c r="H6" s="34" t="str">
        <f t="shared" si="3"/>
        <v>高知県　仁淀川町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59.71</v>
      </c>
      <c r="Q6" s="35">
        <f t="shared" si="3"/>
        <v>1570</v>
      </c>
      <c r="R6" s="35">
        <f t="shared" si="3"/>
        <v>5371</v>
      </c>
      <c r="S6" s="35">
        <f t="shared" si="3"/>
        <v>333</v>
      </c>
      <c r="T6" s="35">
        <f t="shared" si="3"/>
        <v>16.13</v>
      </c>
      <c r="U6" s="35">
        <f t="shared" si="3"/>
        <v>3181</v>
      </c>
      <c r="V6" s="35">
        <f t="shared" si="3"/>
        <v>97.3</v>
      </c>
      <c r="W6" s="35">
        <f t="shared" si="3"/>
        <v>32.69</v>
      </c>
      <c r="X6" s="36">
        <f>IF(X7="",NA(),X7)</f>
        <v>57.49</v>
      </c>
      <c r="Y6" s="36">
        <f t="shared" ref="Y6:AG6" si="4">IF(Y7="",NA(),Y7)</f>
        <v>59.99</v>
      </c>
      <c r="Z6" s="36">
        <f t="shared" si="4"/>
        <v>60.13</v>
      </c>
      <c r="AA6" s="36">
        <f t="shared" si="4"/>
        <v>56.22</v>
      </c>
      <c r="AB6" s="36">
        <f t="shared" si="4"/>
        <v>55.01</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1383.08</v>
      </c>
      <c r="BF6" s="36">
        <f t="shared" ref="BF6:BN6" si="7">IF(BF7="",NA(),BF7)</f>
        <v>1270.17</v>
      </c>
      <c r="BG6" s="36">
        <f t="shared" si="7"/>
        <v>1250.69</v>
      </c>
      <c r="BH6" s="36">
        <f t="shared" si="7"/>
        <v>1141.6500000000001</v>
      </c>
      <c r="BI6" s="36">
        <f t="shared" si="7"/>
        <v>1044.95</v>
      </c>
      <c r="BJ6" s="36">
        <f t="shared" si="7"/>
        <v>1125.69</v>
      </c>
      <c r="BK6" s="36">
        <f t="shared" si="7"/>
        <v>1134.67</v>
      </c>
      <c r="BL6" s="36">
        <f t="shared" si="7"/>
        <v>1144.79</v>
      </c>
      <c r="BM6" s="36">
        <f t="shared" si="7"/>
        <v>1061.58</v>
      </c>
      <c r="BN6" s="36">
        <f t="shared" si="7"/>
        <v>1007.7</v>
      </c>
      <c r="BO6" s="35" t="str">
        <f>IF(BO7="","",IF(BO7="-","【-】","【"&amp;SUBSTITUTE(TEXT(BO7,"#,##0.00"),"-","△")&amp;"】"))</f>
        <v>【1,074.14】</v>
      </c>
      <c r="BP6" s="36">
        <f>IF(BP7="",NA(),BP7)</f>
        <v>43.53</v>
      </c>
      <c r="BQ6" s="36">
        <f t="shared" ref="BQ6:BY6" si="8">IF(BQ7="",NA(),BQ7)</f>
        <v>41.08</v>
      </c>
      <c r="BR6" s="36">
        <f t="shared" si="8"/>
        <v>43.61</v>
      </c>
      <c r="BS6" s="36">
        <f t="shared" si="8"/>
        <v>45.81</v>
      </c>
      <c r="BT6" s="36">
        <f t="shared" si="8"/>
        <v>45.89</v>
      </c>
      <c r="BU6" s="36">
        <f t="shared" si="8"/>
        <v>46.48</v>
      </c>
      <c r="BV6" s="36">
        <f t="shared" si="8"/>
        <v>40.6</v>
      </c>
      <c r="BW6" s="36">
        <f t="shared" si="8"/>
        <v>56.04</v>
      </c>
      <c r="BX6" s="36">
        <f t="shared" si="8"/>
        <v>58.52</v>
      </c>
      <c r="BY6" s="36">
        <f t="shared" si="8"/>
        <v>59.22</v>
      </c>
      <c r="BZ6" s="35" t="str">
        <f>IF(BZ7="","",IF(BZ7="-","【-】","【"&amp;SUBSTITUTE(TEXT(BZ7,"#,##0.00"),"-","△")&amp;"】"))</f>
        <v>【54.36】</v>
      </c>
      <c r="CA6" s="36">
        <f>IF(CA7="",NA(),CA7)</f>
        <v>205.72</v>
      </c>
      <c r="CB6" s="36">
        <f t="shared" ref="CB6:CJ6" si="9">IF(CB7="",NA(),CB7)</f>
        <v>218.79</v>
      </c>
      <c r="CC6" s="36">
        <f t="shared" si="9"/>
        <v>208.3</v>
      </c>
      <c r="CD6" s="36">
        <f t="shared" si="9"/>
        <v>196.82</v>
      </c>
      <c r="CE6" s="36">
        <f t="shared" si="9"/>
        <v>199.63</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71.95</v>
      </c>
      <c r="CM6" s="36">
        <f t="shared" ref="CM6:CU6" si="10">IF(CM7="",NA(),CM7)</f>
        <v>73.180000000000007</v>
      </c>
      <c r="CN6" s="36">
        <f t="shared" si="10"/>
        <v>72.239999999999995</v>
      </c>
      <c r="CO6" s="36">
        <f t="shared" si="10"/>
        <v>72.239999999999995</v>
      </c>
      <c r="CP6" s="36">
        <f t="shared" si="10"/>
        <v>71.010000000000005</v>
      </c>
      <c r="CQ6" s="36">
        <f t="shared" si="10"/>
        <v>57.43</v>
      </c>
      <c r="CR6" s="36">
        <f t="shared" si="10"/>
        <v>57.29</v>
      </c>
      <c r="CS6" s="36">
        <f t="shared" si="10"/>
        <v>55.9</v>
      </c>
      <c r="CT6" s="36">
        <f t="shared" si="10"/>
        <v>57.3</v>
      </c>
      <c r="CU6" s="36">
        <f t="shared" si="10"/>
        <v>56.76</v>
      </c>
      <c r="CV6" s="35" t="str">
        <f>IF(CV7="","",IF(CV7="-","【-】","【"&amp;SUBSTITUTE(TEXT(CV7,"#,##0.00"),"-","△")&amp;"】"))</f>
        <v>【55.95】</v>
      </c>
      <c r="CW6" s="36">
        <f>IF(CW7="",NA(),CW7)</f>
        <v>92.31</v>
      </c>
      <c r="CX6" s="36">
        <f t="shared" ref="CX6:DF6" si="11">IF(CX7="",NA(),CX7)</f>
        <v>92.31</v>
      </c>
      <c r="CY6" s="36">
        <f t="shared" si="11"/>
        <v>92.31</v>
      </c>
      <c r="CZ6" s="36">
        <f t="shared" si="11"/>
        <v>94.02</v>
      </c>
      <c r="DA6" s="36">
        <f t="shared" si="11"/>
        <v>94.02</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0.81</v>
      </c>
      <c r="EE6" s="36">
        <f t="shared" ref="EE6:EM6" si="14">IF(EE7="",NA(),EE7)</f>
        <v>1.21</v>
      </c>
      <c r="EF6" s="36">
        <f t="shared" si="14"/>
        <v>0.65</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393878</v>
      </c>
      <c r="D7" s="38">
        <v>47</v>
      </c>
      <c r="E7" s="38">
        <v>1</v>
      </c>
      <c r="F7" s="38">
        <v>0</v>
      </c>
      <c r="G7" s="38">
        <v>0</v>
      </c>
      <c r="H7" s="38" t="s">
        <v>94</v>
      </c>
      <c r="I7" s="38" t="s">
        <v>95</v>
      </c>
      <c r="J7" s="38" t="s">
        <v>96</v>
      </c>
      <c r="K7" s="38" t="s">
        <v>97</v>
      </c>
      <c r="L7" s="38" t="s">
        <v>98</v>
      </c>
      <c r="M7" s="38" t="s">
        <v>99</v>
      </c>
      <c r="N7" s="39" t="s">
        <v>100</v>
      </c>
      <c r="O7" s="39" t="s">
        <v>101</v>
      </c>
      <c r="P7" s="39">
        <v>59.71</v>
      </c>
      <c r="Q7" s="39">
        <v>1570</v>
      </c>
      <c r="R7" s="39">
        <v>5371</v>
      </c>
      <c r="S7" s="39">
        <v>333</v>
      </c>
      <c r="T7" s="39">
        <v>16.13</v>
      </c>
      <c r="U7" s="39">
        <v>3181</v>
      </c>
      <c r="V7" s="39">
        <v>97.3</v>
      </c>
      <c r="W7" s="39">
        <v>32.69</v>
      </c>
      <c r="X7" s="39">
        <v>57.49</v>
      </c>
      <c r="Y7" s="39">
        <v>59.99</v>
      </c>
      <c r="Z7" s="39">
        <v>60.13</v>
      </c>
      <c r="AA7" s="39">
        <v>56.22</v>
      </c>
      <c r="AB7" s="39">
        <v>55.01</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1383.08</v>
      </c>
      <c r="BF7" s="39">
        <v>1270.17</v>
      </c>
      <c r="BG7" s="39">
        <v>1250.69</v>
      </c>
      <c r="BH7" s="39">
        <v>1141.6500000000001</v>
      </c>
      <c r="BI7" s="39">
        <v>1044.95</v>
      </c>
      <c r="BJ7" s="39">
        <v>1125.69</v>
      </c>
      <c r="BK7" s="39">
        <v>1134.67</v>
      </c>
      <c r="BL7" s="39">
        <v>1144.79</v>
      </c>
      <c r="BM7" s="39">
        <v>1061.58</v>
      </c>
      <c r="BN7" s="39">
        <v>1007.7</v>
      </c>
      <c r="BO7" s="39">
        <v>1074.1400000000001</v>
      </c>
      <c r="BP7" s="39">
        <v>43.53</v>
      </c>
      <c r="BQ7" s="39">
        <v>41.08</v>
      </c>
      <c r="BR7" s="39">
        <v>43.61</v>
      </c>
      <c r="BS7" s="39">
        <v>45.81</v>
      </c>
      <c r="BT7" s="39">
        <v>45.89</v>
      </c>
      <c r="BU7" s="39">
        <v>46.48</v>
      </c>
      <c r="BV7" s="39">
        <v>40.6</v>
      </c>
      <c r="BW7" s="39">
        <v>56.04</v>
      </c>
      <c r="BX7" s="39">
        <v>58.52</v>
      </c>
      <c r="BY7" s="39">
        <v>59.22</v>
      </c>
      <c r="BZ7" s="39">
        <v>54.36</v>
      </c>
      <c r="CA7" s="39">
        <v>205.72</v>
      </c>
      <c r="CB7" s="39">
        <v>218.79</v>
      </c>
      <c r="CC7" s="39">
        <v>208.3</v>
      </c>
      <c r="CD7" s="39">
        <v>196.82</v>
      </c>
      <c r="CE7" s="39">
        <v>199.63</v>
      </c>
      <c r="CF7" s="39">
        <v>376.61</v>
      </c>
      <c r="CG7" s="39">
        <v>440.03</v>
      </c>
      <c r="CH7" s="39">
        <v>304.35000000000002</v>
      </c>
      <c r="CI7" s="39">
        <v>296.3</v>
      </c>
      <c r="CJ7" s="39">
        <v>292.89999999999998</v>
      </c>
      <c r="CK7" s="39">
        <v>296.39999999999998</v>
      </c>
      <c r="CL7" s="39">
        <v>71.95</v>
      </c>
      <c r="CM7" s="39">
        <v>73.180000000000007</v>
      </c>
      <c r="CN7" s="39">
        <v>72.239999999999995</v>
      </c>
      <c r="CO7" s="39">
        <v>72.239999999999995</v>
      </c>
      <c r="CP7" s="39">
        <v>71.010000000000005</v>
      </c>
      <c r="CQ7" s="39">
        <v>57.43</v>
      </c>
      <c r="CR7" s="39">
        <v>57.29</v>
      </c>
      <c r="CS7" s="39">
        <v>55.9</v>
      </c>
      <c r="CT7" s="39">
        <v>57.3</v>
      </c>
      <c r="CU7" s="39">
        <v>56.76</v>
      </c>
      <c r="CV7" s="39">
        <v>55.95</v>
      </c>
      <c r="CW7" s="39">
        <v>92.31</v>
      </c>
      <c r="CX7" s="39">
        <v>92.31</v>
      </c>
      <c r="CY7" s="39">
        <v>92.31</v>
      </c>
      <c r="CZ7" s="39">
        <v>94.02</v>
      </c>
      <c r="DA7" s="39">
        <v>94.02</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0.81</v>
      </c>
      <c r="EE7" s="39">
        <v>1.21</v>
      </c>
      <c r="EF7" s="39">
        <v>0.65</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2019-12-05T04:39:32Z</dcterms:created>
  <dcterms:modified xsi:type="dcterms:W3CDTF">2020-01-15T08:02:22Z</dcterms:modified>
  <cp:category/>
</cp:coreProperties>
</file>