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30_四万十町_経営比較分析表\"/>
    </mc:Choice>
  </mc:AlternateContent>
  <workbookProtection workbookAlgorithmName="SHA-512" workbookHashValue="eMtyqbujm+1qnzz2zQPu7utzdjSZlWvhG65RzGVLUUedqPXnIc5atg2oXH3uyy5eygZ/c8cYtgXa2J6DN6th+A==" workbookSaltValue="U6kDXjgdX+mbdskD9lPRoA==" workbookSpinCount="100000" lockStructure="1"/>
  <bookViews>
    <workbookView xWindow="0" yWindow="0" windowWidth="15360" windowHeight="7635"/>
  </bookViews>
  <sheets>
    <sheet name="法非適用_水道事業" sheetId="4" r:id="rId1"/>
    <sheet name="データ" sheetId="5" state="hidden" r:id="rId2"/>
  </sheet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<sst xmlns="http://schemas.openxmlformats.org/spreadsheetml/2006/main" count="225" uniqueCount="112">
  <si>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</si>
  <si>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</si>
  <si>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</si>
  <si>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</si>
  <si>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</si>
  <si>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</si>
  <si>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</si>
  <si>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</si>
  <si>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</si>
  <si>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</si>
  <si>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</si>
  <si>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</si>
  <si>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</si>
  <si>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</si>
  <si>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</si>
  <si>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</si>
  <si>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</si>
  <si>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</si>
  <si>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</si>
  <si>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</si>
  <si>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</si>
  <si>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</si>
  <si>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</si>
  <si>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</si>
  <si>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</si>
  <si>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</si>
  <si>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</si>
  <si>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</si>
  <si>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</si>
  <si>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</si>
  <si>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</si>
  <si>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</si>
  <si>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</si>
  <si>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</si>
  <si>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</si>
  <si>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</si>
  <si>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</si>
  <si>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</si>
  <si>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</si>
  <si>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</si>
  <si>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</si>
  <si>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</si>
  <si>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</si>
  <si>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</si>
  <si>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</si>
  <si>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</si>
  <si>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</si>
  <si>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</si>
  <si>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</si>
  <si>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</si>
  <si>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</si>
  <si>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</si>
  <si>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</si>
  <si>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</si>
  <si>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</si>
  <si>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</si>
  <si>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</si>
  <si>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</si>
  <si>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</si>
  <si>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</si>
  <si>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</si>
  <si>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</si>
  <si>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</si>
  <si>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</si>
  <si>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</si>
  <si>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</si>
  <si>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</si>
  <si>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</si>
  <si>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</si>
  <si>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</si>
  <si>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</si>
  <si>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</si>
  <si>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</si>
  <si>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</si>
  <si>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</si>
  <si>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</si>
  <si>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</si>
  <si>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</si>
  <si>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</si>
  <si>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</si>
  <si>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</si>
  <si>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</si>
  <si>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</si>
  <si>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</si>
  <si>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</si>
  <si>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</si>
  <si>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</si>
  <si>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</si>
  <si>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</si>
  <si>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</si>
  <si>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</si>
  <si>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</si>
  <si>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</si>
  <si>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</si>
  <si>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</si>
  <si>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</si>
  <si>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</si>
  <si>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</si>
  <si>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</si>
  <si>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</si>
  <si>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</si>
  <si>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</si>
  <si>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</si>
  <si>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</si>
  <si>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</si>
  <si>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</si>
  <si>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</si>
  <si>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</si>
  <si>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</si>
  <si>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老朽化した施設の更新を計画的に行ってきたが、構造物に付帯したポンプ設備や滅菌設備といった機械施設の大半は耐用年数を経過しており、老朽化が著しいため、故障が発生した時点で修繕や交換対応をしている。また、有収水率が低下していることから、配水管路の老朽化による漏水が疑われる。
　今後は、配水施設や配水管路の老朽化による漏水対策と機械設備の適正管理を行い施設全体の長寿命化を強化していく必要がある。 ※管路更新率グラフにおいて、H26～H27年の更新率が上昇してのは新設配水管延長と誤って計上していたため、この２ケ年分が高率となっていた。実際はこの２ケ年の更新率はH28年とほぼ同様の更新率である。                   </t>
    <phoneticPr fontId="4"/>
  </si>
  <si>
    <t>　本町は、町村合併時に水道普及率が低い旧町村があり、合併後はその解消や統合整備を重要事業の柱として施設整備を図ってきた。
　経営状況は今後一層厳しい状況が続くと予想されることから、健全経営を目指すうえで、サービスを低下させずに業務の効率化や外部委託業務の拡大を検討していく。　現在、平成31年度に水道経営の統合を目指し、公営企業会計方式により会計処理を行うために、資産台帳の整備、料金体系の検討、統合後の上水道事業会計への影響などを調査・分析を行っており、料金改定も含めた具体的な経営改善の対策を検討していく。</t>
    <phoneticPr fontId="4"/>
  </si>
  <si>
    <t>簡易水道事業では、飲料水供給施設4施設を含め32施設を特別会計により運営している。
　過疎化が進んだ小規模集落が点在する地域では、地形上施設整備に費用が嵩むうえ、運営基盤が脆弱で独立の収入で賄いきれない分などは、一般会計から繰入れられている。
　費用が収益によってどの程度まかなわれているかを示す収益的収支比率は、全国や類似団体の平均値よりも下回っており、本町は広範な給水区域面積を抱える割に給水人口密度が低く、数多くの小規模施設の建設投資を手掛けてきた結果と言える。また、給水人口の減少、節水意識の浸透及び著しい高齢化等も影響し、現状では料金収入の増加による経営改善は見込めず、料金回収率も低いことから、他会計繰入金に依存せざるを得ない状況である。
　施設利用率は、一日給水能力に対する一日平均給水量の割合を示すもので、比較的に高い値を示しており、ほぼ良好な状況といえる。
　平成19年度に国庫補助事業の適用範囲が見直され、地方公営企業法の適用を受ける上水道事業に統合することを前提に、国の補助事業を受けて水道未普及地域の解消や老朽施設の統合整備及び、耐震化等を重要事業の柱として施設の整備・改良を図ってきた。これに伴って地方債償還金の支払額が大きくなり、収支に影響してきている。地方債残高は平成28年度、地方債償還金支払額は令和2年度をピークに緩やかに減少していくが、今後さらなる経営改善と料金改定を視野に入れた見直しが必要である。</t>
    <rPh sb="564" eb="566">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</si>
</sst>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6.85</c:v>
                </c:pt>
                <c:pt idx="1">
                  <c:v>11.37</c:v>
                </c:pt>
                <c:pt idx="2">
                  <c:v>7.0000000000000007E-2</c:v>
                </c:pt>
                <c:pt idx="3">
                  <c:v>0.17</c:v>
                </c:pt>
                <c:pt idx="4">
                  <c:v>0.24</c:v>
                </c:pt>
              </c:numCache>
            </c:numRef>
          </c:val>
          <c:extLst>
            <c:ext xmlns:c16="http://schemas.microsoft.com/office/drawing/2014/chart" uri="{C3380CC4-5D6E-409C-BE32-E72D297353CC}">
              <c16:uniqueId val="{00000000-52A3-4F47-A5F0-F92C81A9267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0.55000000000000004</c:v>
                </c:pt>
                <c:pt idx="1">
                  <c:v>0.54</c:v>
                </c:pt>
                <c:pt idx="2">
                  <c:v>0.43</c:v>
                </c:pt>
                <c:pt idx="3">
                  <c:v>0.56000000000000005</c:v>
                </c:pt>
                <c:pt idx="4">
                  <c:v>0.31</c:v>
                </c:pt>
              </c:numCache>
            </c:numRef>
          </c:val>
          <c:smooth val="0"/>
          <c:extLst>
            <c:ext xmlns:c16="http://schemas.microsoft.com/office/drawing/2014/chart" uri="{C3380CC4-5D6E-409C-BE32-E72D297353CC}">
              <c16:uniqueId val="{00000001-52A3-4F47-A5F0-F92C81A9267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82.89</c:v>
                </c:pt>
                <c:pt idx="1">
                  <c:v>79.959999999999994</c:v>
                </c:pt>
                <c:pt idx="2">
                  <c:v>73.03</c:v>
                </c:pt>
                <c:pt idx="3">
                  <c:v>72.959999999999994</c:v>
                </c:pt>
                <c:pt idx="4">
                  <c:v>74.66</c:v>
                </c:pt>
              </c:numCache>
            </c:numRef>
          </c:val>
          <c:extLst>
            <c:ext xmlns:c16="http://schemas.microsoft.com/office/drawing/2014/chart" uri="{C3380CC4-5D6E-409C-BE32-E72D297353CC}">
              <c16:uniqueId val="{00000000-59F8-4FD3-A2E4-A41F1B5D976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60.68</c:v>
                </c:pt>
                <c:pt idx="1">
                  <c:v>59.87</c:v>
                </c:pt>
                <c:pt idx="2">
                  <c:v>59.59</c:v>
                </c:pt>
                <c:pt idx="3">
                  <c:v>61.79</c:v>
                </c:pt>
                <c:pt idx="4">
                  <c:v>59.59</c:v>
                </c:pt>
              </c:numCache>
            </c:numRef>
          </c:val>
          <c:smooth val="0"/>
          <c:extLst>
            <c:ext xmlns:c16="http://schemas.microsoft.com/office/drawing/2014/chart" uri="{C3380CC4-5D6E-409C-BE32-E72D297353CC}">
              <c16:uniqueId val="{00000001-59F8-4FD3-A2E4-A41F1B5D976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68.709999999999994</c:v>
                </c:pt>
                <c:pt idx="1">
                  <c:v>71.040000000000006</c:v>
                </c:pt>
                <c:pt idx="2">
                  <c:v>71.349999999999994</c:v>
                </c:pt>
                <c:pt idx="3">
                  <c:v>71.22</c:v>
                </c:pt>
                <c:pt idx="4">
                  <c:v>69.069999999999993</c:v>
                </c:pt>
              </c:numCache>
            </c:numRef>
          </c:val>
          <c:extLst>
            <c:ext xmlns:c16="http://schemas.microsoft.com/office/drawing/2014/chart" uri="{C3380CC4-5D6E-409C-BE32-E72D297353CC}">
              <c16:uniqueId val="{00000000-7AF2-4BDA-BD59-8C2D1411EB3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75.760000000000005</c:v>
                </c:pt>
                <c:pt idx="1">
                  <c:v>75.48</c:v>
                </c:pt>
                <c:pt idx="2">
                  <c:v>74.64</c:v>
                </c:pt>
                <c:pt idx="3">
                  <c:v>74.98</c:v>
                </c:pt>
                <c:pt idx="4">
                  <c:v>74.19</c:v>
                </c:pt>
              </c:numCache>
            </c:numRef>
          </c:val>
          <c:smooth val="0"/>
          <c:extLst>
            <c:ext xmlns:c16="http://schemas.microsoft.com/office/drawing/2014/chart" uri="{C3380CC4-5D6E-409C-BE32-E72D297353CC}">
              <c16:uniqueId val="{00000001-7AF2-4BDA-BD59-8C2D1411EB3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50.11</c:v>
                </c:pt>
                <c:pt idx="1">
                  <c:v>59.22</c:v>
                </c:pt>
                <c:pt idx="2">
                  <c:v>57.62</c:v>
                </c:pt>
                <c:pt idx="3">
                  <c:v>64.31</c:v>
                </c:pt>
                <c:pt idx="4">
                  <c:v>59.47</c:v>
                </c:pt>
              </c:numCache>
            </c:numRef>
          </c:val>
          <c:extLst>
            <c:ext xmlns:c16="http://schemas.microsoft.com/office/drawing/2014/chart" uri="{C3380CC4-5D6E-409C-BE32-E72D297353CC}">
              <c16:uniqueId val="{00000000-2827-4077-A1B2-5CB3E358D58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77.48</c:v>
                </c:pt>
                <c:pt idx="1">
                  <c:v>76.02</c:v>
                </c:pt>
                <c:pt idx="2">
                  <c:v>77.66</c:v>
                </c:pt>
                <c:pt idx="3">
                  <c:v>74.03</c:v>
                </c:pt>
                <c:pt idx="4">
                  <c:v>73.2</c:v>
                </c:pt>
              </c:numCache>
            </c:numRef>
          </c:val>
          <c:smooth val="0"/>
          <c:extLst>
            <c:ext xmlns:c16="http://schemas.microsoft.com/office/drawing/2014/chart" uri="{C3380CC4-5D6E-409C-BE32-E72D297353CC}">
              <c16:uniqueId val="{00000001-2827-4077-A1B2-5CB3E358D58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A9-4E9A-BBD6-67B9389A116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A9-4E9A-BBD6-67B9389A116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E9-405C-8BBD-4BB1C633D80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E9-405C-8BBD-4BB1C633D80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F7-4B68-9C92-2B5A0F6048C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F7-4B68-9C92-2B5A0F6048C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57-4E94-AC7C-5E24788BF2D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57-4E94-AC7C-5E24788BF2D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1941.23</c:v>
                </c:pt>
                <c:pt idx="1">
                  <c:v>1989.95</c:v>
                </c:pt>
                <c:pt idx="2">
                  <c:v>1984.65</c:v>
                </c:pt>
                <c:pt idx="3">
                  <c:v>1919.32</c:v>
                </c:pt>
                <c:pt idx="4">
                  <c:v>1844.15</c:v>
                </c:pt>
              </c:numCache>
            </c:numRef>
          </c:val>
          <c:extLst>
            <c:ext xmlns:c16="http://schemas.microsoft.com/office/drawing/2014/chart" uri="{C3380CC4-5D6E-409C-BE32-E72D297353CC}">
              <c16:uniqueId val="{00000000-E241-43C9-BF49-9E5379D354A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1285.3599999999999</c:v>
                </c:pt>
                <c:pt idx="1">
                  <c:v>1246.73</c:v>
                </c:pt>
                <c:pt idx="2">
                  <c:v>1281.51</c:v>
                </c:pt>
                <c:pt idx="3">
                  <c:v>1068.53</c:v>
                </c:pt>
                <c:pt idx="4">
                  <c:v>995.48</c:v>
                </c:pt>
              </c:numCache>
            </c:numRef>
          </c:val>
          <c:smooth val="0"/>
          <c:extLst>
            <c:ext xmlns:c16="http://schemas.microsoft.com/office/drawing/2014/chart" uri="{C3380CC4-5D6E-409C-BE32-E72D297353CC}">
              <c16:uniqueId val="{00000001-E241-43C9-BF49-9E5379D354A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48.27</c:v>
                </c:pt>
                <c:pt idx="1">
                  <c:v>47.11</c:v>
                </c:pt>
                <c:pt idx="2">
                  <c:v>46.89</c:v>
                </c:pt>
                <c:pt idx="3">
                  <c:v>46.91</c:v>
                </c:pt>
                <c:pt idx="4">
                  <c:v>42.37</c:v>
                </c:pt>
              </c:numCache>
            </c:numRef>
          </c:val>
          <c:extLst>
            <c:ext xmlns:c16="http://schemas.microsoft.com/office/drawing/2014/chart" uri="{C3380CC4-5D6E-409C-BE32-E72D297353CC}">
              <c16:uniqueId val="{00000000-9A86-4700-B6C4-7614CA99A6A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54.45</c:v>
                </c:pt>
                <c:pt idx="1">
                  <c:v>54.33</c:v>
                </c:pt>
                <c:pt idx="2">
                  <c:v>55.02</c:v>
                </c:pt>
                <c:pt idx="3">
                  <c:v>59.33</c:v>
                </c:pt>
                <c:pt idx="4">
                  <c:v>55.46</c:v>
                </c:pt>
              </c:numCache>
            </c:numRef>
          </c:val>
          <c:smooth val="0"/>
          <c:extLst>
            <c:ext xmlns:c16="http://schemas.microsoft.com/office/drawing/2014/chart" uri="{C3380CC4-5D6E-409C-BE32-E72D297353CC}">
              <c16:uniqueId val="{00000001-9A86-4700-B6C4-7614CA99A6A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294.36</c:v>
                </c:pt>
                <c:pt idx="1">
                  <c:v>305.52</c:v>
                </c:pt>
                <c:pt idx="2">
                  <c:v>310.20999999999998</c:v>
                </c:pt>
                <c:pt idx="3">
                  <c:v>307</c:v>
                </c:pt>
                <c:pt idx="4">
                  <c:v>337.33</c:v>
                </c:pt>
              </c:numCache>
            </c:numRef>
          </c:val>
          <c:extLst>
            <c:ext xmlns:c16="http://schemas.microsoft.com/office/drawing/2014/chart" uri="{C3380CC4-5D6E-409C-BE32-E72D297353CC}">
              <c16:uniqueId val="{00000000-05D4-4A2B-BC0C-DBBF53E7F29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332.75</c:v>
                </c:pt>
                <c:pt idx="1">
                  <c:v>341.05</c:v>
                </c:pt>
                <c:pt idx="2">
                  <c:v>330.62</c:v>
                </c:pt>
                <c:pt idx="3">
                  <c:v>279.67</c:v>
                </c:pt>
                <c:pt idx="4">
                  <c:v>299.77999999999997</c:v>
                </c:pt>
              </c:numCache>
            </c:numRef>
          </c:val>
          <c:smooth val="0"/>
          <c:extLst>
            <c:ext xmlns:c16="http://schemas.microsoft.com/office/drawing/2014/chart" uri="{C3380CC4-5D6E-409C-BE32-E72D297353CC}">
              <c16:uniqueId val="{00000001-05D4-4A2B-BC0C-DBBF53E7F29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四万十町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49" t="str">
        <f>データ!$M$6</f>
        <v>非設置</v>
      </c>
      <c r="AE8" s="49"/>
      <c r="AF8" s="49"/>
      <c r="AG8" s="49"/>
      <c r="AH8" s="49"/>
      <c r="AI8" s="49"/>
      <c r="AJ8" s="49"/>
      <c r="AK8" s="2"/>
      <c r="AL8" s="50">
        <f>データ!$R$6</f>
        <v>17205</v>
      </c>
      <c r="AM8" s="50"/>
      <c r="AN8" s="50"/>
      <c r="AO8" s="50"/>
      <c r="AP8" s="50"/>
      <c r="AQ8" s="50"/>
      <c r="AR8" s="50"/>
      <c r="AS8" s="50"/>
      <c r="AT8" s="46">
        <f>データ!$S$6</f>
        <v>642.28</v>
      </c>
      <c r="AU8" s="46"/>
      <c r="AV8" s="46"/>
      <c r="AW8" s="46"/>
      <c r="AX8" s="46"/>
      <c r="AY8" s="46"/>
      <c r="AZ8" s="46"/>
      <c r="BA8" s="46"/>
      <c r="BB8" s="46">
        <f>データ!$T$6</f>
        <v>26.79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69.97</v>
      </c>
      <c r="Q10" s="46"/>
      <c r="R10" s="46"/>
      <c r="S10" s="46"/>
      <c r="T10" s="46"/>
      <c r="U10" s="46"/>
      <c r="V10" s="46"/>
      <c r="W10" s="50">
        <f>データ!$Q$6</f>
        <v>2548</v>
      </c>
      <c r="X10" s="50"/>
      <c r="Y10" s="50"/>
      <c r="Z10" s="50"/>
      <c r="AA10" s="50"/>
      <c r="AB10" s="50"/>
      <c r="AC10" s="50"/>
      <c r="AD10" s="2"/>
      <c r="AE10" s="2"/>
      <c r="AF10" s="2"/>
      <c r="AG10" s="2"/>
      <c r="AH10" s="2"/>
      <c r="AI10" s="2"/>
      <c r="AJ10" s="2"/>
      <c r="AK10" s="2"/>
      <c r="AL10" s="50">
        <f>データ!$U$6</f>
        <v>11923</v>
      </c>
      <c r="AM10" s="50"/>
      <c r="AN10" s="50"/>
      <c r="AO10" s="50"/>
      <c r="AP10" s="50"/>
      <c r="AQ10" s="50"/>
      <c r="AR10" s="50"/>
      <c r="AS10" s="50"/>
      <c r="AT10" s="46">
        <f>データ!$V$6</f>
        <v>108.1</v>
      </c>
      <c r="AU10" s="46"/>
      <c r="AV10" s="46"/>
      <c r="AW10" s="46"/>
      <c r="AX10" s="46"/>
      <c r="AY10" s="46"/>
      <c r="AZ10" s="46"/>
      <c r="BA10" s="46"/>
      <c r="BB10" s="46">
        <f>データ!$W$6</f>
        <v>110.3</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dcHsQgwyjsh/E62fRrIPoeFrd6ZnJWBDfMFS4y8EK7bQMe77Aqelv5XsJDZjULvulje4eUHgO6cIT+/+hlftYg==" saltValue="9FtngQc92GWya26gZoCWj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394122</v>
      </c>
      <c r="D6" s="34">
        <f t="shared" si="3"/>
        <v>47</v>
      </c>
      <c r="E6" s="34">
        <f t="shared" si="3"/>
        <v>1</v>
      </c>
      <c r="F6" s="34">
        <f t="shared" si="3"/>
        <v>0</v>
      </c>
      <c r="G6" s="34">
        <f t="shared" si="3"/>
        <v>0</v>
      </c>
      <c r="H6" s="34" t="str">
        <f t="shared" si="3"/>
        <v>高知県　四万十町</v>
      </c>
      <c r="I6" s="34" t="str">
        <f t="shared" si="3"/>
        <v>法非適用</v>
      </c>
      <c r="J6" s="34" t="str">
        <f t="shared" si="3"/>
        <v>水道事業</v>
      </c>
      <c r="K6" s="34" t="str">
        <f t="shared" si="3"/>
        <v>簡易水道事業</v>
      </c>
      <c r="L6" s="34" t="str">
        <f t="shared" si="3"/>
        <v>D1</v>
      </c>
      <c r="M6" s="34" t="str">
        <f t="shared" si="3"/>
        <v>非設置</v>
      </c>
      <c r="N6" s="35" t="str">
        <f t="shared" si="3"/>
        <v>-</v>
      </c>
      <c r="O6" s="35" t="str">
        <f t="shared" si="3"/>
        <v>該当数値なし</v>
      </c>
      <c r="P6" s="35">
        <f t="shared" si="3"/>
        <v>69.97</v>
      </c>
      <c r="Q6" s="35">
        <f t="shared" si="3"/>
        <v>2548</v>
      </c>
      <c r="R6" s="35">
        <f t="shared" si="3"/>
        <v>17205</v>
      </c>
      <c r="S6" s="35">
        <f t="shared" si="3"/>
        <v>642.28</v>
      </c>
      <c r="T6" s="35">
        <f t="shared" si="3"/>
        <v>26.79</v>
      </c>
      <c r="U6" s="35">
        <f t="shared" si="3"/>
        <v>11923</v>
      </c>
      <c r="V6" s="35">
        <f t="shared" si="3"/>
        <v>108.1</v>
      </c>
      <c r="W6" s="35">
        <f t="shared" si="3"/>
        <v>110.3</v>
      </c>
      <c r="X6" s="36">
        <f>IF(X7="",NA(),X7)</f>
        <v>50.11</v>
      </c>
      <c r="Y6" s="36">
        <f t="shared" ref="Y6:AG6" si="4">IF(Y7="",NA(),Y7)</f>
        <v>59.22</v>
      </c>
      <c r="Z6" s="36">
        <f t="shared" si="4"/>
        <v>57.62</v>
      </c>
      <c r="AA6" s="36">
        <f t="shared" si="4"/>
        <v>64.31</v>
      </c>
      <c r="AB6" s="36">
        <f t="shared" si="4"/>
        <v>59.47</v>
      </c>
      <c r="AC6" s="36">
        <f t="shared" si="4"/>
        <v>77.48</v>
      </c>
      <c r="AD6" s="36">
        <f t="shared" si="4"/>
        <v>76.02</v>
      </c>
      <c r="AE6" s="36">
        <f t="shared" si="4"/>
        <v>77.66</v>
      </c>
      <c r="AF6" s="36">
        <f t="shared" si="4"/>
        <v>74.03</v>
      </c>
      <c r="AG6" s="36">
        <f t="shared" si="4"/>
        <v>73.2</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1941.23</v>
      </c>
      <c r="BF6" s="36">
        <f t="shared" ref="BF6:BN6" si="7">IF(BF7="",NA(),BF7)</f>
        <v>1989.95</v>
      </c>
      <c r="BG6" s="36">
        <f t="shared" si="7"/>
        <v>1984.65</v>
      </c>
      <c r="BH6" s="36">
        <f t="shared" si="7"/>
        <v>1919.32</v>
      </c>
      <c r="BI6" s="36">
        <f t="shared" si="7"/>
        <v>1844.15</v>
      </c>
      <c r="BJ6" s="36">
        <f t="shared" si="7"/>
        <v>1285.3599999999999</v>
      </c>
      <c r="BK6" s="36">
        <f t="shared" si="7"/>
        <v>1246.73</v>
      </c>
      <c r="BL6" s="36">
        <f t="shared" si="7"/>
        <v>1281.51</v>
      </c>
      <c r="BM6" s="36">
        <f t="shared" si="7"/>
        <v>1068.53</v>
      </c>
      <c r="BN6" s="36">
        <f t="shared" si="7"/>
        <v>995.48</v>
      </c>
      <c r="BO6" s="35" t="str">
        <f>IF(BO7="","",IF(BO7="-","【-】","【"&amp;SUBSTITUTE(TEXT(BO7,"#,##0.00"),"-","△")&amp;"】"))</f>
        <v>【1,074.14】</v>
      </c>
      <c r="BP6" s="36">
        <f>IF(BP7="",NA(),BP7)</f>
        <v>48.27</v>
      </c>
      <c r="BQ6" s="36">
        <f t="shared" ref="BQ6:BY6" si="8">IF(BQ7="",NA(),BQ7)</f>
        <v>47.11</v>
      </c>
      <c r="BR6" s="36">
        <f t="shared" si="8"/>
        <v>46.89</v>
      </c>
      <c r="BS6" s="36">
        <f t="shared" si="8"/>
        <v>46.91</v>
      </c>
      <c r="BT6" s="36">
        <f t="shared" si="8"/>
        <v>42.37</v>
      </c>
      <c r="BU6" s="36">
        <f t="shared" si="8"/>
        <v>54.45</v>
      </c>
      <c r="BV6" s="36">
        <f t="shared" si="8"/>
        <v>54.33</v>
      </c>
      <c r="BW6" s="36">
        <f t="shared" si="8"/>
        <v>55.02</v>
      </c>
      <c r="BX6" s="36">
        <f t="shared" si="8"/>
        <v>59.33</v>
      </c>
      <c r="BY6" s="36">
        <f t="shared" si="8"/>
        <v>55.46</v>
      </c>
      <c r="BZ6" s="35" t="str">
        <f>IF(BZ7="","",IF(BZ7="-","【-】","【"&amp;SUBSTITUTE(TEXT(BZ7,"#,##0.00"),"-","△")&amp;"】"))</f>
        <v>【54.36】</v>
      </c>
      <c r="CA6" s="36">
        <f>IF(CA7="",NA(),CA7)</f>
        <v>294.36</v>
      </c>
      <c r="CB6" s="36">
        <f t="shared" ref="CB6:CJ6" si="9">IF(CB7="",NA(),CB7)</f>
        <v>305.52</v>
      </c>
      <c r="CC6" s="36">
        <f t="shared" si="9"/>
        <v>310.20999999999998</v>
      </c>
      <c r="CD6" s="36">
        <f t="shared" si="9"/>
        <v>307</v>
      </c>
      <c r="CE6" s="36">
        <f t="shared" si="9"/>
        <v>337.33</v>
      </c>
      <c r="CF6" s="36">
        <f t="shared" si="9"/>
        <v>332.75</v>
      </c>
      <c r="CG6" s="36">
        <f t="shared" si="9"/>
        <v>341.05</v>
      </c>
      <c r="CH6" s="36">
        <f t="shared" si="9"/>
        <v>330.62</v>
      </c>
      <c r="CI6" s="36">
        <f t="shared" si="9"/>
        <v>279.67</v>
      </c>
      <c r="CJ6" s="36">
        <f t="shared" si="9"/>
        <v>299.77999999999997</v>
      </c>
      <c r="CK6" s="35" t="str">
        <f>IF(CK7="","",IF(CK7="-","【-】","【"&amp;SUBSTITUTE(TEXT(CK7,"#,##0.00"),"-","△")&amp;"】"))</f>
        <v>【296.40】</v>
      </c>
      <c r="CL6" s="36">
        <f>IF(CL7="",NA(),CL7)</f>
        <v>82.89</v>
      </c>
      <c r="CM6" s="36">
        <f t="shared" ref="CM6:CU6" si="10">IF(CM7="",NA(),CM7)</f>
        <v>79.959999999999994</v>
      </c>
      <c r="CN6" s="36">
        <f t="shared" si="10"/>
        <v>73.03</v>
      </c>
      <c r="CO6" s="36">
        <f t="shared" si="10"/>
        <v>72.959999999999994</v>
      </c>
      <c r="CP6" s="36">
        <f t="shared" si="10"/>
        <v>74.66</v>
      </c>
      <c r="CQ6" s="36">
        <f t="shared" si="10"/>
        <v>60.68</v>
      </c>
      <c r="CR6" s="36">
        <f t="shared" si="10"/>
        <v>59.87</v>
      </c>
      <c r="CS6" s="36">
        <f t="shared" si="10"/>
        <v>59.59</v>
      </c>
      <c r="CT6" s="36">
        <f t="shared" si="10"/>
        <v>61.79</v>
      </c>
      <c r="CU6" s="36">
        <f t="shared" si="10"/>
        <v>59.59</v>
      </c>
      <c r="CV6" s="35" t="str">
        <f>IF(CV7="","",IF(CV7="-","【-】","【"&amp;SUBSTITUTE(TEXT(CV7,"#,##0.00"),"-","△")&amp;"】"))</f>
        <v>【55.95】</v>
      </c>
      <c r="CW6" s="36">
        <f>IF(CW7="",NA(),CW7)</f>
        <v>68.709999999999994</v>
      </c>
      <c r="CX6" s="36">
        <f t="shared" ref="CX6:DF6" si="11">IF(CX7="",NA(),CX7)</f>
        <v>71.040000000000006</v>
      </c>
      <c r="CY6" s="36">
        <f t="shared" si="11"/>
        <v>71.349999999999994</v>
      </c>
      <c r="CZ6" s="36">
        <f t="shared" si="11"/>
        <v>71.22</v>
      </c>
      <c r="DA6" s="36">
        <f t="shared" si="11"/>
        <v>69.069999999999993</v>
      </c>
      <c r="DB6" s="36">
        <f t="shared" si="11"/>
        <v>75.760000000000005</v>
      </c>
      <c r="DC6" s="36">
        <f t="shared" si="11"/>
        <v>75.48</v>
      </c>
      <c r="DD6" s="36">
        <f t="shared" si="11"/>
        <v>74.64</v>
      </c>
      <c r="DE6" s="36">
        <f t="shared" si="11"/>
        <v>74.98</v>
      </c>
      <c r="DF6" s="36">
        <f t="shared" si="11"/>
        <v>74.19</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6.85</v>
      </c>
      <c r="EE6" s="36">
        <f t="shared" ref="EE6:EM6" si="14">IF(EE7="",NA(),EE7)</f>
        <v>11.37</v>
      </c>
      <c r="EF6" s="36">
        <f t="shared" si="14"/>
        <v>7.0000000000000007E-2</v>
      </c>
      <c r="EG6" s="36">
        <f t="shared" si="14"/>
        <v>0.17</v>
      </c>
      <c r="EH6" s="36">
        <f t="shared" si="14"/>
        <v>0.24</v>
      </c>
      <c r="EI6" s="36">
        <f t="shared" si="14"/>
        <v>0.55000000000000004</v>
      </c>
      <c r="EJ6" s="36">
        <f t="shared" si="14"/>
        <v>0.54</v>
      </c>
      <c r="EK6" s="36">
        <f t="shared" si="14"/>
        <v>0.43</v>
      </c>
      <c r="EL6" s="36">
        <f t="shared" si="14"/>
        <v>0.56000000000000005</v>
      </c>
      <c r="EM6" s="36">
        <f t="shared" si="14"/>
        <v>0.31</v>
      </c>
      <c r="EN6" s="35" t="str">
        <f>IF(EN7="","",IF(EN7="-","【-】","【"&amp;SUBSTITUTE(TEXT(EN7,"#,##0.00"),"-","△")&amp;"】"))</f>
        <v>【0.54】</v>
      </c>
    </row>
    <row r="7" spans="1:144" s="37" customFormat="1" x14ac:dyDescent="0.15">
      <c r="A7" s="29"/>
      <c r="B7" s="38">
        <v>2018</v>
      </c>
      <c r="C7" s="38">
        <v>394122</v>
      </c>
      <c r="D7" s="38">
        <v>47</v>
      </c>
      <c r="E7" s="38">
        <v>1</v>
      </c>
      <c r="F7" s="38">
        <v>0</v>
      </c>
      <c r="G7" s="38">
        <v>0</v>
      </c>
      <c r="H7" s="38" t="s">
        <v>96</v>
      </c>
      <c r="I7" s="38" t="s">
        <v>97</v>
      </c>
      <c r="J7" s="38" t="s">
        <v>98</v>
      </c>
      <c r="K7" s="38" t="s">
        <v>99</v>
      </c>
      <c r="L7" s="38" t="s">
        <v>100</v>
      </c>
      <c r="M7" s="38" t="s">
        <v>101</v>
      </c>
      <c r="N7" s="39" t="s">
        <v>102</v>
      </c>
      <c r="O7" s="39" t="s">
        <v>103</v>
      </c>
      <c r="P7" s="39">
        <v>69.97</v>
      </c>
      <c r="Q7" s="39">
        <v>2548</v>
      </c>
      <c r="R7" s="39">
        <v>17205</v>
      </c>
      <c r="S7" s="39">
        <v>642.28</v>
      </c>
      <c r="T7" s="39">
        <v>26.79</v>
      </c>
      <c r="U7" s="39">
        <v>11923</v>
      </c>
      <c r="V7" s="39">
        <v>108.1</v>
      </c>
      <c r="W7" s="39">
        <v>110.3</v>
      </c>
      <c r="X7" s="39">
        <v>50.11</v>
      </c>
      <c r="Y7" s="39">
        <v>59.22</v>
      </c>
      <c r="Z7" s="39">
        <v>57.62</v>
      </c>
      <c r="AA7" s="39">
        <v>64.31</v>
      </c>
      <c r="AB7" s="39">
        <v>59.47</v>
      </c>
      <c r="AC7" s="39">
        <v>77.48</v>
      </c>
      <c r="AD7" s="39">
        <v>76.02</v>
      </c>
      <c r="AE7" s="39">
        <v>77.66</v>
      </c>
      <c r="AF7" s="39">
        <v>74.03</v>
      </c>
      <c r="AG7" s="39">
        <v>73.2</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1941.23</v>
      </c>
      <c r="BF7" s="39">
        <v>1989.95</v>
      </c>
      <c r="BG7" s="39">
        <v>1984.65</v>
      </c>
      <c r="BH7" s="39">
        <v>1919.32</v>
      </c>
      <c r="BI7" s="39">
        <v>1844.15</v>
      </c>
      <c r="BJ7" s="39">
        <v>1285.3599999999999</v>
      </c>
      <c r="BK7" s="39">
        <v>1246.73</v>
      </c>
      <c r="BL7" s="39">
        <v>1281.51</v>
      </c>
      <c r="BM7" s="39">
        <v>1068.53</v>
      </c>
      <c r="BN7" s="39">
        <v>995.48</v>
      </c>
      <c r="BO7" s="39">
        <v>1074.1400000000001</v>
      </c>
      <c r="BP7" s="39">
        <v>48.27</v>
      </c>
      <c r="BQ7" s="39">
        <v>47.11</v>
      </c>
      <c r="BR7" s="39">
        <v>46.89</v>
      </c>
      <c r="BS7" s="39">
        <v>46.91</v>
      </c>
      <c r="BT7" s="39">
        <v>42.37</v>
      </c>
      <c r="BU7" s="39">
        <v>54.45</v>
      </c>
      <c r="BV7" s="39">
        <v>54.33</v>
      </c>
      <c r="BW7" s="39">
        <v>55.02</v>
      </c>
      <c r="BX7" s="39">
        <v>59.33</v>
      </c>
      <c r="BY7" s="39">
        <v>55.46</v>
      </c>
      <c r="BZ7" s="39">
        <v>54.36</v>
      </c>
      <c r="CA7" s="39">
        <v>294.36</v>
      </c>
      <c r="CB7" s="39">
        <v>305.52</v>
      </c>
      <c r="CC7" s="39">
        <v>310.20999999999998</v>
      </c>
      <c r="CD7" s="39">
        <v>307</v>
      </c>
      <c r="CE7" s="39">
        <v>337.33</v>
      </c>
      <c r="CF7" s="39">
        <v>332.75</v>
      </c>
      <c r="CG7" s="39">
        <v>341.05</v>
      </c>
      <c r="CH7" s="39">
        <v>330.62</v>
      </c>
      <c r="CI7" s="39">
        <v>279.67</v>
      </c>
      <c r="CJ7" s="39">
        <v>299.77999999999997</v>
      </c>
      <c r="CK7" s="39">
        <v>296.39999999999998</v>
      </c>
      <c r="CL7" s="39">
        <v>82.89</v>
      </c>
      <c r="CM7" s="39">
        <v>79.959999999999994</v>
      </c>
      <c r="CN7" s="39">
        <v>73.03</v>
      </c>
      <c r="CO7" s="39">
        <v>72.959999999999994</v>
      </c>
      <c r="CP7" s="39">
        <v>74.66</v>
      </c>
      <c r="CQ7" s="39">
        <v>60.68</v>
      </c>
      <c r="CR7" s="39">
        <v>59.87</v>
      </c>
      <c r="CS7" s="39">
        <v>59.59</v>
      </c>
      <c r="CT7" s="39">
        <v>61.79</v>
      </c>
      <c r="CU7" s="39">
        <v>59.59</v>
      </c>
      <c r="CV7" s="39">
        <v>55.95</v>
      </c>
      <c r="CW7" s="39">
        <v>68.709999999999994</v>
      </c>
      <c r="CX7" s="39">
        <v>71.040000000000006</v>
      </c>
      <c r="CY7" s="39">
        <v>71.349999999999994</v>
      </c>
      <c r="CZ7" s="39">
        <v>71.22</v>
      </c>
      <c r="DA7" s="39">
        <v>69.069999999999993</v>
      </c>
      <c r="DB7" s="39">
        <v>75.760000000000005</v>
      </c>
      <c r="DC7" s="39">
        <v>75.48</v>
      </c>
      <c r="DD7" s="39">
        <v>74.64</v>
      </c>
      <c r="DE7" s="39">
        <v>74.98</v>
      </c>
      <c r="DF7" s="39">
        <v>74.19</v>
      </c>
      <c r="DG7" s="39">
        <v>73.77</v>
      </c>
      <c r="DH7" s="39"/>
      <c r="DI7" s="39"/>
      <c r="DJ7" s="39"/>
      <c r="DK7" s="39"/>
      <c r="DL7" s="39"/>
      <c r="DM7" s="39"/>
      <c r="DN7" s="39"/>
      <c r="DO7" s="39"/>
      <c r="DP7" s="39"/>
      <c r="DQ7" s="39"/>
      <c r="DR7" s="39"/>
      <c r="DS7" s="39"/>
      <c r="DT7" s="39"/>
      <c r="DU7" s="39"/>
      <c r="DV7" s="39"/>
      <c r="DW7" s="39"/>
      <c r="DX7" s="39"/>
      <c r="DY7" s="39"/>
      <c r="DZ7" s="39"/>
      <c r="EA7" s="39"/>
      <c r="EB7" s="39"/>
      <c r="EC7" s="39"/>
      <c r="ED7" s="39">
        <v>6.85</v>
      </c>
      <c r="EE7" s="39">
        <v>11.37</v>
      </c>
      <c r="EF7" s="39">
        <v>7.0000000000000007E-2</v>
      </c>
      <c r="EG7" s="39">
        <v>0.17</v>
      </c>
      <c r="EH7" s="39">
        <v>0.24</v>
      </c>
      <c r="EI7" s="39">
        <v>0.55000000000000004</v>
      </c>
      <c r="EJ7" s="39">
        <v>0.54</v>
      </c>
      <c r="EK7" s="39">
        <v>0.43</v>
      </c>
      <c r="EL7" s="39">
        <v>0.56000000000000005</v>
      </c>
      <c r="EM7" s="39">
        <v>0.31</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2019-12-05T04:39:37Z</dcterms:created>
  <dcterms:modified xsi:type="dcterms:W3CDTF">2020-01-17T06:10:43Z</dcterms:modified>
  <cp:category/>
</cp:coreProperties>
</file>