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SV\Share\08建設環境課\水道係\すいどうバックアップ（最新）\各種調査関係\経営比較分析表\R1(H30年度分)\"/>
    </mc:Choice>
  </mc:AlternateContent>
  <workbookProtection workbookAlgorithmName="SHA-512" workbookHashValue="qeZtrMtjwvKXUKR6McFyTktzoK+wQ1fhXAJp0851SWZIICK7Qli++fMJxXhxFWELidEHAtQduFmfFrIy+JjK0g==" workbookSaltValue="OTGuWS2tYxtCMrmAgKwADQ==" workbookSpinCount="100000" lockStructure="1"/>
  <bookViews>
    <workbookView xWindow="0" yWindow="0" windowWidth="28800" windowHeight="1221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<sst xmlns="http://schemas.openxmlformats.org/spreadsheetml/2006/main" count="225" uniqueCount="112">
  <si>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</si>
  <si>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</si>
  <si>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</si>
  <si>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</si>
  <si>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</si>
  <si>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</si>
  <si>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</si>
  <si>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</si>
  <si>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</si>
  <si>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</si>
  <si>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</si>
  <si>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</si>
  <si>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</si>
  <si>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</si>
  <si>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</si>
  <si>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</si>
  <si>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</si>
  <si>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</si>
  <si>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</si>
  <si>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</si>
  <si>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</si>
  <si>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</si>
  <si>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</si>
  <si>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</si>
  <si>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</si>
  <si>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</si>
  <si>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</si>
  <si>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</si>
  <si>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</si>
  <si>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</si>
  <si>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</si>
  <si>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</si>
  <si>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</si>
  <si>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</si>
  <si>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</si>
  <si>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</si>
  <si>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</si>
  <si>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</si>
  <si>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</si>
  <si>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</si>
  <si>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</si>
  <si>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</si>
  <si>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</si>
  <si>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</si>
  <si>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</si>
  <si>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</si>
  <si>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</si>
  <si>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</si>
  <si>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</si>
  <si>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</si>
  <si>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</si>
  <si>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</si>
  <si>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</si>
  <si>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</si>
  <si>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</si>
  <si>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</si>
  <si>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</si>
  <si>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</si>
  <si>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</si>
  <si>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</si>
  <si>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</si>
  <si>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</si>
  <si>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</si>
  <si>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</si>
  <si>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</si>
  <si>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</si>
  <si>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</si>
  <si>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</si>
  <si>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</si>
  <si>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</si>
  <si>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</si>
  <si>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</si>
  <si>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</si>
  <si>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</si>
  <si>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</si>
  <si>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</si>
  <si>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</si>
  <si>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</si>
  <si>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</si>
  <si>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</si>
  <si>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</si>
  <si>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</si>
  <si>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</si>
  <si>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</si>
  <si>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</si>
  <si>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</si>
  <si>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</si>
  <si>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</si>
  <si>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</si>
  <si>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</si>
  <si>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</si>
  <si>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</si>
  <si>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</si>
  <si>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</si>
  <si>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</si>
  <si>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</si>
  <si>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大月町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</si>
  <si>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</si>
  <si>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</si>
  <si>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</si>
  <si>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</si>
  <si>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</si>
  <si>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</si>
  <si>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</si>
  <si>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</si>
  <si>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</si>
  <si>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</si>
  <si>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</si>
  <si>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</si>
  <si>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①概ね100％に近い数値であり、平均値より高い数値で推移している。
④今のところ平均値を下回っているが、年々増加傾向となっている。
⑤平均値を大きく上回っているが、更なる回収率の向上に努める。
⑥維持管理費の削減等、更なる経営改善が必要である。
⑦施設整備後、長年経過したため、人口減等の要因があり、施設の適正規模等の検討が必要である。
⑧横ばいではあるが、管路等の老朽化により低下が見込まれる。</t>
    <rPh sb="35" eb="36">
      <t>イマ</t>
    </rPh>
    <rPh sb="40" eb="43">
      <t>ヘイキンチ</t>
    </rPh>
    <rPh sb="44" eb="46">
      <t>シタマワ</t>
    </rPh>
    <rPh sb="52" eb="54">
      <t>ネンネン</t>
    </rPh>
    <phoneticPr fontId="4"/>
  </si>
  <si>
    <t>　ほとんどの施設は、施設整備後30年から50年近く経過しており、老朽化が顕著に表れている。また、南海トラフ地震対策としても、施設の耐震化が急務となっている。平成29年度～令和6年度の計画で、施設の統廃合を含めた老朽管の更新および耐震化を図っていく計画であり、これにより管路の経年化率は、平成27年度末の80%から令和6年度末には50%まで減少する見込みである。</t>
    <rPh sb="85" eb="87">
      <t>レイワ</t>
    </rPh>
    <rPh sb="156" eb="158">
      <t>レイワ</t>
    </rPh>
    <phoneticPr fontId="4"/>
  </si>
  <si>
    <t>　経営状況は一般会計からの繰入金が必要であるが、今のところ概ね良好と判断できる。しかしながら今後の施設整備に係る起債償還金の増による厳しい財政状況が見込まれる。さらに他施設の更新等も行う必要があり、補助事業の活用や更なる経費削減、水道使用料金の改正などが必要となっている。
　今後の課題として、老朽施設や老朽管の更新や耐震化、人口減少による水道使用料金の減などがある。諸課題に対し、アセットマネージメント(資産管理)による長期的な計画が必要である。</t>
    <rPh sb="24" eb="25">
      <t>イマ</t>
    </rPh>
    <rPh sb="120" eb="121">
      <t>キン</t>
    </rPh>
    <rPh sb="175" eb="176">
      <t>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</si>
</sst>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formatCode="#,##0.00;&quot;△&quot;#,##0.00;&quot;-&quot;">
                  <c:v>4.2699999999999996</c:v>
                </c:pt>
                <c:pt idx="4" formatCode="#,##0.00;&quot;△&quot;#,##0.00;&quot;-&quot;">
                  <c:v>2.98</c:v>
                </c:pt>
              </c:numCache>
            </c:numRef>
          </c:val>
          <c:extLst>
            <c:ext xmlns:c16="http://schemas.microsoft.com/office/drawing/2014/chart" uri="{C3380CC4-5D6E-409C-BE32-E72D297353CC}">
              <c16:uniqueId val="{00000000-C2BD-4090-BA87-22739B2B88C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0.98</c:v>
                </c:pt>
                <c:pt idx="1">
                  <c:v>0.76</c:v>
                </c:pt>
                <c:pt idx="2">
                  <c:v>0.8</c:v>
                </c:pt>
                <c:pt idx="3">
                  <c:v>0.72</c:v>
                </c:pt>
                <c:pt idx="4">
                  <c:v>0.53</c:v>
                </c:pt>
              </c:numCache>
            </c:numRef>
          </c:val>
          <c:smooth val="0"/>
          <c:extLst>
            <c:ext xmlns:c16="http://schemas.microsoft.com/office/drawing/2014/chart" uri="{C3380CC4-5D6E-409C-BE32-E72D297353CC}">
              <c16:uniqueId val="{00000001-C2BD-4090-BA87-22739B2B88C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50.8</c:v>
                </c:pt>
                <c:pt idx="1">
                  <c:v>50.19</c:v>
                </c:pt>
                <c:pt idx="2">
                  <c:v>49.55</c:v>
                </c:pt>
                <c:pt idx="3">
                  <c:v>49.34</c:v>
                </c:pt>
                <c:pt idx="4">
                  <c:v>48.16</c:v>
                </c:pt>
              </c:numCache>
            </c:numRef>
          </c:val>
          <c:extLst>
            <c:ext xmlns:c16="http://schemas.microsoft.com/office/drawing/2014/chart" uri="{C3380CC4-5D6E-409C-BE32-E72D297353CC}">
              <c16:uniqueId val="{00000000-E3B0-4C92-BAC9-1C122062F6F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58.96</c:v>
                </c:pt>
                <c:pt idx="1">
                  <c:v>58.1</c:v>
                </c:pt>
                <c:pt idx="2">
                  <c:v>56.19</c:v>
                </c:pt>
                <c:pt idx="3">
                  <c:v>57.3</c:v>
                </c:pt>
                <c:pt idx="4">
                  <c:v>56.76</c:v>
                </c:pt>
              </c:numCache>
            </c:numRef>
          </c:val>
          <c:smooth val="0"/>
          <c:extLst>
            <c:ext xmlns:c16="http://schemas.microsoft.com/office/drawing/2014/chart" uri="{C3380CC4-5D6E-409C-BE32-E72D297353CC}">
              <c16:uniqueId val="{00000001-E3B0-4C92-BAC9-1C122062F6F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95.24</c:v>
                </c:pt>
                <c:pt idx="1">
                  <c:v>95.24</c:v>
                </c:pt>
                <c:pt idx="2">
                  <c:v>95.24</c:v>
                </c:pt>
                <c:pt idx="3">
                  <c:v>95.24</c:v>
                </c:pt>
                <c:pt idx="4">
                  <c:v>95.24</c:v>
                </c:pt>
              </c:numCache>
            </c:numRef>
          </c:val>
          <c:extLst>
            <c:ext xmlns:c16="http://schemas.microsoft.com/office/drawing/2014/chart" uri="{C3380CC4-5D6E-409C-BE32-E72D297353CC}">
              <c16:uniqueId val="{00000000-22B8-4841-B901-E08B09282AA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76.69</c:v>
                </c:pt>
                <c:pt idx="2">
                  <c:v>77.180000000000007</c:v>
                </c:pt>
                <c:pt idx="3">
                  <c:v>72.42</c:v>
                </c:pt>
                <c:pt idx="4">
                  <c:v>73.069999999999993</c:v>
                </c:pt>
              </c:numCache>
            </c:numRef>
          </c:val>
          <c:smooth val="0"/>
          <c:extLst>
            <c:ext xmlns:c16="http://schemas.microsoft.com/office/drawing/2014/chart" uri="{C3380CC4-5D6E-409C-BE32-E72D297353CC}">
              <c16:uniqueId val="{00000001-22B8-4841-B901-E08B09282AA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99.69</c:v>
                </c:pt>
                <c:pt idx="1">
                  <c:v>103.45</c:v>
                </c:pt>
                <c:pt idx="2">
                  <c:v>106.12</c:v>
                </c:pt>
                <c:pt idx="3">
                  <c:v>103.08</c:v>
                </c:pt>
                <c:pt idx="4">
                  <c:v>99.35</c:v>
                </c:pt>
              </c:numCache>
            </c:numRef>
          </c:val>
          <c:extLst>
            <c:ext xmlns:c16="http://schemas.microsoft.com/office/drawing/2014/chart" uri="{C3380CC4-5D6E-409C-BE32-E72D297353CC}">
              <c16:uniqueId val="{00000000-F170-43A8-9A84-0385C2BC6CD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75.09</c:v>
                </c:pt>
                <c:pt idx="1">
                  <c:v>75.34</c:v>
                </c:pt>
                <c:pt idx="2">
                  <c:v>76.650000000000006</c:v>
                </c:pt>
                <c:pt idx="3">
                  <c:v>78.510000000000005</c:v>
                </c:pt>
                <c:pt idx="4">
                  <c:v>77.91</c:v>
                </c:pt>
              </c:numCache>
            </c:numRef>
          </c:val>
          <c:smooth val="0"/>
          <c:extLst>
            <c:ext xmlns:c16="http://schemas.microsoft.com/office/drawing/2014/chart" uri="{C3380CC4-5D6E-409C-BE32-E72D297353CC}">
              <c16:uniqueId val="{00000001-F170-43A8-9A84-0385C2BC6CD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21-42C2-BBA3-1925B055562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21-42C2-BBA3-1925B055562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A2-4878-BAFD-5023FCC2FD6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A2-4878-BAFD-5023FCC2FD6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FB-42A1-AE16-07A3D3D4EA0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FB-42A1-AE16-07A3D3D4EA0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26-4B98-A4AC-09BEBE92A74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26-4B98-A4AC-09BEBE92A74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515.11</c:v>
                </c:pt>
                <c:pt idx="1">
                  <c:v>494.85</c:v>
                </c:pt>
                <c:pt idx="2">
                  <c:v>520.66999999999996</c:v>
                </c:pt>
                <c:pt idx="3">
                  <c:v>657.95</c:v>
                </c:pt>
                <c:pt idx="4">
                  <c:v>802.22</c:v>
                </c:pt>
              </c:numCache>
            </c:numRef>
          </c:val>
          <c:extLst>
            <c:ext xmlns:c16="http://schemas.microsoft.com/office/drawing/2014/chart" uri="{C3380CC4-5D6E-409C-BE32-E72D297353CC}">
              <c16:uniqueId val="{00000000-8CC1-4A30-A5B1-B5D83DB30D0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1228.58</c:v>
                </c:pt>
                <c:pt idx="1">
                  <c:v>1280.18</c:v>
                </c:pt>
                <c:pt idx="2">
                  <c:v>1346.23</c:v>
                </c:pt>
                <c:pt idx="3">
                  <c:v>1061.58</c:v>
                </c:pt>
                <c:pt idx="4">
                  <c:v>1007.7</c:v>
                </c:pt>
              </c:numCache>
            </c:numRef>
          </c:val>
          <c:smooth val="0"/>
          <c:extLst>
            <c:ext xmlns:c16="http://schemas.microsoft.com/office/drawing/2014/chart" uri="{C3380CC4-5D6E-409C-BE32-E72D297353CC}">
              <c16:uniqueId val="{00000001-8CC1-4A30-A5B1-B5D83DB30D0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94.49</c:v>
                </c:pt>
                <c:pt idx="1">
                  <c:v>95.34</c:v>
                </c:pt>
                <c:pt idx="2">
                  <c:v>101.02</c:v>
                </c:pt>
                <c:pt idx="3">
                  <c:v>98.89</c:v>
                </c:pt>
                <c:pt idx="4">
                  <c:v>94.69</c:v>
                </c:pt>
              </c:numCache>
            </c:numRef>
          </c:val>
          <c:extLst>
            <c:ext xmlns:c16="http://schemas.microsoft.com/office/drawing/2014/chart" uri="{C3380CC4-5D6E-409C-BE32-E72D297353CC}">
              <c16:uniqueId val="{00000000-8157-4440-990A-2E7198F717A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53.81</c:v>
                </c:pt>
                <c:pt idx="1">
                  <c:v>53.62</c:v>
                </c:pt>
                <c:pt idx="2">
                  <c:v>53.41</c:v>
                </c:pt>
                <c:pt idx="3">
                  <c:v>58.52</c:v>
                </c:pt>
                <c:pt idx="4">
                  <c:v>59.22</c:v>
                </c:pt>
              </c:numCache>
            </c:numRef>
          </c:val>
          <c:smooth val="0"/>
          <c:extLst>
            <c:ext xmlns:c16="http://schemas.microsoft.com/office/drawing/2014/chart" uri="{C3380CC4-5D6E-409C-BE32-E72D297353CC}">
              <c16:uniqueId val="{00000001-8157-4440-990A-2E7198F717A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168.72</c:v>
                </c:pt>
                <c:pt idx="1">
                  <c:v>166.62</c:v>
                </c:pt>
                <c:pt idx="2">
                  <c:v>157.61000000000001</c:v>
                </c:pt>
                <c:pt idx="3">
                  <c:v>163.38</c:v>
                </c:pt>
                <c:pt idx="4">
                  <c:v>168.13</c:v>
                </c:pt>
              </c:numCache>
            </c:numRef>
          </c:val>
          <c:extLst>
            <c:ext xmlns:c16="http://schemas.microsoft.com/office/drawing/2014/chart" uri="{C3380CC4-5D6E-409C-BE32-E72D297353CC}">
              <c16:uniqueId val="{00000000-B1DB-4F4E-97ED-DDF47D8FC9F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284.64999999999998</c:v>
                </c:pt>
                <c:pt idx="1">
                  <c:v>287.7</c:v>
                </c:pt>
                <c:pt idx="2">
                  <c:v>277.39999999999998</c:v>
                </c:pt>
                <c:pt idx="3">
                  <c:v>296.3</c:v>
                </c:pt>
                <c:pt idx="4">
                  <c:v>292.89999999999998</c:v>
                </c:pt>
              </c:numCache>
            </c:numRef>
          </c:val>
          <c:smooth val="0"/>
          <c:extLst>
            <c:ext xmlns:c16="http://schemas.microsoft.com/office/drawing/2014/chart" uri="{C3380CC4-5D6E-409C-BE32-E72D297353CC}">
              <c16:uniqueId val="{00000001-B1DB-4F4E-97ED-DDF47D8FC9F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37"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大月町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5058</v>
      </c>
      <c r="AM8" s="50"/>
      <c r="AN8" s="50"/>
      <c r="AO8" s="50"/>
      <c r="AP8" s="50"/>
      <c r="AQ8" s="50"/>
      <c r="AR8" s="50"/>
      <c r="AS8" s="50"/>
      <c r="AT8" s="46">
        <f>データ!$S$6</f>
        <v>102.94</v>
      </c>
      <c r="AU8" s="46"/>
      <c r="AV8" s="46"/>
      <c r="AW8" s="46"/>
      <c r="AX8" s="46"/>
      <c r="AY8" s="46"/>
      <c r="AZ8" s="46"/>
      <c r="BA8" s="46"/>
      <c r="BB8" s="46">
        <f>データ!$T$6</f>
        <v>49.14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95.33</v>
      </c>
      <c r="Q10" s="46"/>
      <c r="R10" s="46"/>
      <c r="S10" s="46"/>
      <c r="T10" s="46"/>
      <c r="U10" s="46"/>
      <c r="V10" s="46"/>
      <c r="W10" s="50">
        <f>データ!$Q$6</f>
        <v>2800</v>
      </c>
      <c r="X10" s="50"/>
      <c r="Y10" s="50"/>
      <c r="Z10" s="50"/>
      <c r="AA10" s="50"/>
      <c r="AB10" s="50"/>
      <c r="AC10" s="50"/>
      <c r="AD10" s="2"/>
      <c r="AE10" s="2"/>
      <c r="AF10" s="2"/>
      <c r="AG10" s="2"/>
      <c r="AH10" s="2"/>
      <c r="AI10" s="2"/>
      <c r="AJ10" s="2"/>
      <c r="AK10" s="2"/>
      <c r="AL10" s="50">
        <f>データ!$U$6</f>
        <v>4774</v>
      </c>
      <c r="AM10" s="50"/>
      <c r="AN10" s="50"/>
      <c r="AO10" s="50"/>
      <c r="AP10" s="50"/>
      <c r="AQ10" s="50"/>
      <c r="AR10" s="50"/>
      <c r="AS10" s="50"/>
      <c r="AT10" s="46">
        <f>データ!$V$6</f>
        <v>20.5</v>
      </c>
      <c r="AU10" s="46"/>
      <c r="AV10" s="46"/>
      <c r="AW10" s="46"/>
      <c r="AX10" s="46"/>
      <c r="AY10" s="46"/>
      <c r="AZ10" s="46"/>
      <c r="BA10" s="46"/>
      <c r="BB10" s="46">
        <f>データ!$W$6</f>
        <v>232.88</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109</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41</v>
      </c>
      <c r="O85" s="27" t="str">
        <f>データ!EN6</f>
        <v>【0.54】</v>
      </c>
    </row>
  </sheetData>
  <sheetProtection algorithmName="SHA-512" hashValue="4qbM29ur0s9Z0NauMDgQI48qn0mb0AvvVltQG82WSvfv7BmJ4LsHorpk2YR2aPbt95MqZcn86e857UM/E7Mtlg==" saltValue="ezgvZ2NTmVkUQEycF6BrE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394246</v>
      </c>
      <c r="D6" s="34">
        <f t="shared" si="3"/>
        <v>47</v>
      </c>
      <c r="E6" s="34">
        <f t="shared" si="3"/>
        <v>1</v>
      </c>
      <c r="F6" s="34">
        <f t="shared" si="3"/>
        <v>0</v>
      </c>
      <c r="G6" s="34">
        <f t="shared" si="3"/>
        <v>0</v>
      </c>
      <c r="H6" s="34" t="str">
        <f t="shared" si="3"/>
        <v>高知県　大月町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95.33</v>
      </c>
      <c r="Q6" s="35">
        <f t="shared" si="3"/>
        <v>2800</v>
      </c>
      <c r="R6" s="35">
        <f t="shared" si="3"/>
        <v>5058</v>
      </c>
      <c r="S6" s="35">
        <f t="shared" si="3"/>
        <v>102.94</v>
      </c>
      <c r="T6" s="35">
        <f t="shared" si="3"/>
        <v>49.14</v>
      </c>
      <c r="U6" s="35">
        <f t="shared" si="3"/>
        <v>4774</v>
      </c>
      <c r="V6" s="35">
        <f t="shared" si="3"/>
        <v>20.5</v>
      </c>
      <c r="W6" s="35">
        <f t="shared" si="3"/>
        <v>232.88</v>
      </c>
      <c r="X6" s="36">
        <f>IF(X7="",NA(),X7)</f>
        <v>99.69</v>
      </c>
      <c r="Y6" s="36">
        <f t="shared" ref="Y6:AG6" si="4">IF(Y7="",NA(),Y7)</f>
        <v>103.45</v>
      </c>
      <c r="Z6" s="36">
        <f t="shared" si="4"/>
        <v>106.12</v>
      </c>
      <c r="AA6" s="36">
        <f t="shared" si="4"/>
        <v>103.08</v>
      </c>
      <c r="AB6" s="36">
        <f t="shared" si="4"/>
        <v>99.35</v>
      </c>
      <c r="AC6" s="36">
        <f t="shared" si="4"/>
        <v>75.09</v>
      </c>
      <c r="AD6" s="36">
        <f t="shared" si="4"/>
        <v>75.34</v>
      </c>
      <c r="AE6" s="36">
        <f t="shared" si="4"/>
        <v>76.650000000000006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515.11</v>
      </c>
      <c r="BF6" s="36">
        <f t="shared" ref="BF6:BN6" si="7">IF(BF7="",NA(),BF7)</f>
        <v>494.85</v>
      </c>
      <c r="BG6" s="36">
        <f t="shared" si="7"/>
        <v>520.66999999999996</v>
      </c>
      <c r="BH6" s="36">
        <f t="shared" si="7"/>
        <v>657.95</v>
      </c>
      <c r="BI6" s="36">
        <f t="shared" si="7"/>
        <v>802.22</v>
      </c>
      <c r="BJ6" s="36">
        <f t="shared" si="7"/>
        <v>1228.58</v>
      </c>
      <c r="BK6" s="36">
        <f t="shared" si="7"/>
        <v>1280.18</v>
      </c>
      <c r="BL6" s="36">
        <f t="shared" si="7"/>
        <v>1346.23</v>
      </c>
      <c r="BM6" s="36">
        <f t="shared" si="7"/>
        <v>1061.58</v>
      </c>
      <c r="BN6" s="36">
        <f t="shared" si="7"/>
        <v>1007.7</v>
      </c>
      <c r="BO6" s="35" t="str">
        <f>IF(BO7="","",IF(BO7="-","【-】","【"&amp;SUBSTITUTE(TEXT(BO7,"#,##0.00"),"-","△")&amp;"】"))</f>
        <v>【1,074.14】</v>
      </c>
      <c r="BP6" s="36">
        <f>IF(BP7="",NA(),BP7)</f>
        <v>94.49</v>
      </c>
      <c r="BQ6" s="36">
        <f t="shared" ref="BQ6:BY6" si="8">IF(BQ7="",NA(),BQ7)</f>
        <v>95.34</v>
      </c>
      <c r="BR6" s="36">
        <f t="shared" si="8"/>
        <v>101.02</v>
      </c>
      <c r="BS6" s="36">
        <f t="shared" si="8"/>
        <v>98.89</v>
      </c>
      <c r="BT6" s="36">
        <f t="shared" si="8"/>
        <v>94.69</v>
      </c>
      <c r="BU6" s="36">
        <f t="shared" si="8"/>
        <v>53.81</v>
      </c>
      <c r="BV6" s="36">
        <f t="shared" si="8"/>
        <v>53.62</v>
      </c>
      <c r="BW6" s="36">
        <f t="shared" si="8"/>
        <v>53.41</v>
      </c>
      <c r="BX6" s="36">
        <f t="shared" si="8"/>
        <v>58.52</v>
      </c>
      <c r="BY6" s="36">
        <f t="shared" si="8"/>
        <v>59.22</v>
      </c>
      <c r="BZ6" s="35" t="str">
        <f>IF(BZ7="","",IF(BZ7="-","【-】","【"&amp;SUBSTITUTE(TEXT(BZ7,"#,##0.00"),"-","△")&amp;"】"))</f>
        <v>【54.36】</v>
      </c>
      <c r="CA6" s="36">
        <f>IF(CA7="",NA(),CA7)</f>
        <v>168.72</v>
      </c>
      <c r="CB6" s="36">
        <f t="shared" ref="CB6:CJ6" si="9">IF(CB7="",NA(),CB7)</f>
        <v>166.62</v>
      </c>
      <c r="CC6" s="36">
        <f t="shared" si="9"/>
        <v>157.61000000000001</v>
      </c>
      <c r="CD6" s="36">
        <f t="shared" si="9"/>
        <v>163.38</v>
      </c>
      <c r="CE6" s="36">
        <f t="shared" si="9"/>
        <v>168.13</v>
      </c>
      <c r="CF6" s="36">
        <f t="shared" si="9"/>
        <v>284.64999999999998</v>
      </c>
      <c r="CG6" s="36">
        <f t="shared" si="9"/>
        <v>287.7</v>
      </c>
      <c r="CH6" s="36">
        <f t="shared" si="9"/>
        <v>277.39999999999998</v>
      </c>
      <c r="CI6" s="36">
        <f t="shared" si="9"/>
        <v>296.3</v>
      </c>
      <c r="CJ6" s="36">
        <f t="shared" si="9"/>
        <v>292.89999999999998</v>
      </c>
      <c r="CK6" s="35" t="str">
        <f>IF(CK7="","",IF(CK7="-","【-】","【"&amp;SUBSTITUTE(TEXT(CK7,"#,##0.00"),"-","△")&amp;"】"))</f>
        <v>【296.40】</v>
      </c>
      <c r="CL6" s="36">
        <f>IF(CL7="",NA(),CL7)</f>
        <v>50.8</v>
      </c>
      <c r="CM6" s="36">
        <f t="shared" ref="CM6:CU6" si="10">IF(CM7="",NA(),CM7)</f>
        <v>50.19</v>
      </c>
      <c r="CN6" s="36">
        <f t="shared" si="10"/>
        <v>49.55</v>
      </c>
      <c r="CO6" s="36">
        <f t="shared" si="10"/>
        <v>49.34</v>
      </c>
      <c r="CP6" s="36">
        <f t="shared" si="10"/>
        <v>48.16</v>
      </c>
      <c r="CQ6" s="36">
        <f t="shared" si="10"/>
        <v>58.96</v>
      </c>
      <c r="CR6" s="36">
        <f t="shared" si="10"/>
        <v>58.1</v>
      </c>
      <c r="CS6" s="36">
        <f t="shared" si="10"/>
        <v>56.19</v>
      </c>
      <c r="CT6" s="36">
        <f t="shared" si="10"/>
        <v>57.3</v>
      </c>
      <c r="CU6" s="36">
        <f t="shared" si="10"/>
        <v>56.76</v>
      </c>
      <c r="CV6" s="35" t="str">
        <f>IF(CV7="","",IF(CV7="-","【-】","【"&amp;SUBSTITUTE(TEXT(CV7,"#,##0.00"),"-","△")&amp;"】"))</f>
        <v>【55.95】</v>
      </c>
      <c r="CW6" s="36">
        <f>IF(CW7="",NA(),CW7)</f>
        <v>95.24</v>
      </c>
      <c r="CX6" s="36">
        <f t="shared" ref="CX6:DF6" si="11">IF(CX7="",NA(),CX7)</f>
        <v>95.24</v>
      </c>
      <c r="CY6" s="36">
        <f t="shared" si="11"/>
        <v>95.24</v>
      </c>
      <c r="CZ6" s="36">
        <f t="shared" si="11"/>
        <v>95.24</v>
      </c>
      <c r="DA6" s="36">
        <f t="shared" si="11"/>
        <v>95.24</v>
      </c>
      <c r="DB6" s="36">
        <f t="shared" si="11"/>
        <v>76.58</v>
      </c>
      <c r="DC6" s="36">
        <f t="shared" si="11"/>
        <v>76.69</v>
      </c>
      <c r="DD6" s="36">
        <f t="shared" si="11"/>
        <v>77.180000000000007</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4.2699999999999996</v>
      </c>
      <c r="EH6" s="36">
        <f t="shared" si="14"/>
        <v>2.98</v>
      </c>
      <c r="EI6" s="36">
        <f t="shared" si="14"/>
        <v>0.98</v>
      </c>
      <c r="EJ6" s="36">
        <f t="shared" si="14"/>
        <v>0.76</v>
      </c>
      <c r="EK6" s="36">
        <f t="shared" si="14"/>
        <v>0.8</v>
      </c>
      <c r="EL6" s="36">
        <f t="shared" si="14"/>
        <v>0.72</v>
      </c>
      <c r="EM6" s="36">
        <f t="shared" si="14"/>
        <v>0.53</v>
      </c>
      <c r="EN6" s="35" t="str">
        <f>IF(EN7="","",IF(EN7="-","【-】","【"&amp;SUBSTITUTE(TEXT(EN7,"#,##0.00"),"-","△")&amp;"】"))</f>
        <v>【0.54】</v>
      </c>
    </row>
    <row r="7" spans="1:144" s="37" customFormat="1" x14ac:dyDescent="0.15">
      <c r="A7" s="29"/>
      <c r="B7" s="38">
        <v>2018</v>
      </c>
      <c r="C7" s="38">
        <v>394246</v>
      </c>
      <c r="D7" s="38">
        <v>47</v>
      </c>
      <c r="E7" s="38">
        <v>1</v>
      </c>
      <c r="F7" s="38">
        <v>0</v>
      </c>
      <c r="G7" s="38">
        <v>0</v>
      </c>
      <c r="H7" s="38" t="s">
        <v>96</v>
      </c>
      <c r="I7" s="38" t="s">
        <v>97</v>
      </c>
      <c r="J7" s="38" t="s">
        <v>98</v>
      </c>
      <c r="K7" s="38" t="s">
        <v>99</v>
      </c>
      <c r="L7" s="38" t="s">
        <v>100</v>
      </c>
      <c r="M7" s="38" t="s">
        <v>101</v>
      </c>
      <c r="N7" s="39" t="s">
        <v>102</v>
      </c>
      <c r="O7" s="39" t="s">
        <v>103</v>
      </c>
      <c r="P7" s="39">
        <v>95.33</v>
      </c>
      <c r="Q7" s="39">
        <v>2800</v>
      </c>
      <c r="R7" s="39">
        <v>5058</v>
      </c>
      <c r="S7" s="39">
        <v>102.94</v>
      </c>
      <c r="T7" s="39">
        <v>49.14</v>
      </c>
      <c r="U7" s="39">
        <v>4774</v>
      </c>
      <c r="V7" s="39">
        <v>20.5</v>
      </c>
      <c r="W7" s="39">
        <v>232.88</v>
      </c>
      <c r="X7" s="39">
        <v>99.69</v>
      </c>
      <c r="Y7" s="39">
        <v>103.45</v>
      </c>
      <c r="Z7" s="39">
        <v>106.12</v>
      </c>
      <c r="AA7" s="39">
        <v>103.08</v>
      </c>
      <c r="AB7" s="39">
        <v>99.35</v>
      </c>
      <c r="AC7" s="39">
        <v>75.09</v>
      </c>
      <c r="AD7" s="39">
        <v>75.34</v>
      </c>
      <c r="AE7" s="39">
        <v>76.650000000000006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515.11</v>
      </c>
      <c r="BF7" s="39">
        <v>494.85</v>
      </c>
      <c r="BG7" s="39">
        <v>520.66999999999996</v>
      </c>
      <c r="BH7" s="39">
        <v>657.95</v>
      </c>
      <c r="BI7" s="39">
        <v>802.22</v>
      </c>
      <c r="BJ7" s="39">
        <v>1228.58</v>
      </c>
      <c r="BK7" s="39">
        <v>1280.18</v>
      </c>
      <c r="BL7" s="39">
        <v>1346.23</v>
      </c>
      <c r="BM7" s="39">
        <v>1061.58</v>
      </c>
      <c r="BN7" s="39">
        <v>1007.7</v>
      </c>
      <c r="BO7" s="39">
        <v>1074.1400000000001</v>
      </c>
      <c r="BP7" s="39">
        <v>94.49</v>
      </c>
      <c r="BQ7" s="39">
        <v>95.34</v>
      </c>
      <c r="BR7" s="39">
        <v>101.02</v>
      </c>
      <c r="BS7" s="39">
        <v>98.89</v>
      </c>
      <c r="BT7" s="39">
        <v>94.69</v>
      </c>
      <c r="BU7" s="39">
        <v>53.81</v>
      </c>
      <c r="BV7" s="39">
        <v>53.62</v>
      </c>
      <c r="BW7" s="39">
        <v>53.41</v>
      </c>
      <c r="BX7" s="39">
        <v>58.52</v>
      </c>
      <c r="BY7" s="39">
        <v>59.22</v>
      </c>
      <c r="BZ7" s="39">
        <v>54.36</v>
      </c>
      <c r="CA7" s="39">
        <v>168.72</v>
      </c>
      <c r="CB7" s="39">
        <v>166.62</v>
      </c>
      <c r="CC7" s="39">
        <v>157.61000000000001</v>
      </c>
      <c r="CD7" s="39">
        <v>163.38</v>
      </c>
      <c r="CE7" s="39">
        <v>168.13</v>
      </c>
      <c r="CF7" s="39">
        <v>284.64999999999998</v>
      </c>
      <c r="CG7" s="39">
        <v>287.7</v>
      </c>
      <c r="CH7" s="39">
        <v>277.39999999999998</v>
      </c>
      <c r="CI7" s="39">
        <v>296.3</v>
      </c>
      <c r="CJ7" s="39">
        <v>292.89999999999998</v>
      </c>
      <c r="CK7" s="39">
        <v>296.39999999999998</v>
      </c>
      <c r="CL7" s="39">
        <v>50.8</v>
      </c>
      <c r="CM7" s="39">
        <v>50.19</v>
      </c>
      <c r="CN7" s="39">
        <v>49.55</v>
      </c>
      <c r="CO7" s="39">
        <v>49.34</v>
      </c>
      <c r="CP7" s="39">
        <v>48.16</v>
      </c>
      <c r="CQ7" s="39">
        <v>58.96</v>
      </c>
      <c r="CR7" s="39">
        <v>58.1</v>
      </c>
      <c r="CS7" s="39">
        <v>56.19</v>
      </c>
      <c r="CT7" s="39">
        <v>57.3</v>
      </c>
      <c r="CU7" s="39">
        <v>56.76</v>
      </c>
      <c r="CV7" s="39">
        <v>55.95</v>
      </c>
      <c r="CW7" s="39">
        <v>95.24</v>
      </c>
      <c r="CX7" s="39">
        <v>95.24</v>
      </c>
      <c r="CY7" s="39">
        <v>95.24</v>
      </c>
      <c r="CZ7" s="39">
        <v>95.24</v>
      </c>
      <c r="DA7" s="39">
        <v>95.24</v>
      </c>
      <c r="DB7" s="39">
        <v>76.58</v>
      </c>
      <c r="DC7" s="39">
        <v>76.69</v>
      </c>
      <c r="DD7" s="39">
        <v>77.180000000000007</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4.2699999999999996</v>
      </c>
      <c r="EH7" s="39">
        <v>2.98</v>
      </c>
      <c r="EI7" s="39">
        <v>0.98</v>
      </c>
      <c r="EJ7" s="39">
        <v>0.76</v>
      </c>
      <c r="EK7" s="39">
        <v>0.8</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圭佑</cp:lastModifiedBy>
  <dcterms:created xsi:type="dcterms:W3CDTF">2019-12-05T04:39:37Z</dcterms:created>
  <dcterms:modified xsi:type="dcterms:W3CDTF">2020-01-22T06:01:00Z</dcterms:modified>
  <cp:category/>
</cp:coreProperties>
</file>