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sawaragi\Desktop\【経営比較分析表】2018_394271_47_010\"/>
    </mc:Choice>
  </mc:AlternateContent>
  <workbookProtection workbookAlgorithmName="SHA-512" workbookHashValue="zrH/QaBlx7PC4TyIRlS02aUXtlGB9wzJ1ioxz+UduK9A76aHDTmHJ1Suno9pc1FU0J3hLpgpooan5SOx6QGmKQ==" workbookSaltValue="L8YuglVZGneOOD4lOKNw3g==" workbookSpinCount="100000" lockStructure="1"/>
  <bookViews>
    <workbookView xWindow="0" yWindow="0" windowWidth="19200" windowHeight="1137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<sst xmlns="http://schemas.openxmlformats.org/spreadsheetml/2006/main" count="225" uniqueCount="112">
  <si>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</si>
  <si>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</si>
  <si>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</si>
  <si>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</si>
  <si>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</si>
  <si>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</si>
  <si>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</si>
  <si>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</si>
  <si>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</si>
  <si>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</si>
  <si>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</si>
  <si>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</si>
  <si>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</si>
  <si>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</si>
  <si>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</si>
  <si>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</si>
  <si>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</si>
  <si>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</si>
  <si>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</si>
  <si>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</si>
  <si>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</si>
  <si>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</si>
  <si>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</si>
  <si>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</si>
  <si>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</si>
  <si>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</si>
  <si>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</si>
  <si>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</si>
  <si>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</si>
  <si>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</si>
  <si>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</si>
  <si>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</si>
  <si>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</si>
  <si>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</si>
  <si>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</si>
  <si>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</si>
  <si>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</si>
  <si>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</si>
  <si>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</si>
  <si>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</si>
  <si>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</si>
  <si>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</si>
  <si>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</si>
  <si>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</si>
  <si>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</si>
  <si>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</si>
  <si>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</si>
  <si>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</si>
  <si>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</si>
  <si>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</si>
  <si>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</si>
  <si>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</si>
  <si>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</si>
  <si>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</si>
  <si>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</si>
  <si>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</si>
  <si>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</si>
  <si>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</si>
  <si>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</si>
  <si>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</si>
  <si>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</si>
  <si>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</si>
  <si>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</si>
  <si>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</si>
  <si>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</si>
  <si>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</si>
  <si>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</si>
  <si>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</si>
  <si>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</si>
  <si>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</si>
  <si>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</si>
  <si>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</si>
  <si>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</si>
  <si>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</si>
  <si>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</si>
  <si>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</si>
  <si>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</si>
  <si>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</si>
  <si>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</si>
  <si>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</si>
  <si>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</si>
  <si>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</si>
  <si>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</si>
  <si>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</si>
  <si>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</si>
  <si>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</si>
  <si>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</si>
  <si>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</si>
  <si>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</si>
  <si>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</si>
  <si>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</si>
  <si>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</si>
  <si>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</si>
  <si>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</si>
  <si>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</si>
  <si>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</si>
  <si>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三原村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</si>
  <si>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</si>
  <si>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</si>
  <si>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</si>
  <si>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</si>
  <si>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</si>
  <si>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</si>
  <si>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</si>
  <si>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</si>
  <si>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</si>
  <si>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</si>
  <si>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</si>
  <si>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</si>
  <si>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給水人口が少ないため総収益が少なく、管路延長が人口の割に長いため経費もかさみ、収益的収支比率については45％程度と平均値を下回り、料金回収率についても今年度決算から平均値を下回っており、単年度赤字であることより、水道料金の改定を踏まえた経営改善に向けた取組みが必要であると考えられる。</t>
    <rPh sb="75" eb="78">
      <t>コンネンド</t>
    </rPh>
    <rPh sb="78" eb="80">
      <t>ケッサン</t>
    </rPh>
    <rPh sb="82" eb="85">
      <t>ヘイキンチ</t>
    </rPh>
    <rPh sb="86" eb="87">
      <t>シタ</t>
    </rPh>
    <phoneticPr fontId="4"/>
  </si>
  <si>
    <t>管路については布設後30年以上経過した老朽管もあり、漏水量が多いため多くの弊害が出ている。布設後20年以上経過した配水管路は今後計画的に耐震化を考慮した管路更新を進める必要がある。</t>
    <phoneticPr fontId="4"/>
  </si>
  <si>
    <t>今後は人口の減少に伴い年間総有収水量は減少していくと考えられる。
このような状況を踏まえ、水道事業の現状の分析を行い、将来の水需要量に見合った施設整備計画（長寿命化計画の策定）及び財政収支計画に基づいた経営改善に向けた取組みが必要である。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</si>
</sst>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8C-46F0-A8F0-63EB486D70F8}"/>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0.91</c:v>
                </c:pt>
                <c:pt idx="1">
                  <c:v>1.26</c:v>
                </c:pt>
                <c:pt idx="2">
                  <c:v>0.78</c:v>
                </c:pt>
                <c:pt idx="3">
                  <c:v>0.56999999999999995</c:v>
                </c:pt>
                <c:pt idx="4">
                  <c:v>0.62</c:v>
                </c:pt>
              </c:numCache>
            </c:numRef>
          </c:val>
          <c:smooth val="0"/>
          <c:extLst>
            <c:ext xmlns:c16="http://schemas.microsoft.com/office/drawing/2014/chart" uri="{C3380CC4-5D6E-409C-BE32-E72D297353CC}">
              <c16:uniqueId val="{00000001-BF8C-46F0-A8F0-63EB486D70F8}"/>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58.28</c:v>
                </c:pt>
                <c:pt idx="1">
                  <c:v>62.4</c:v>
                </c:pt>
                <c:pt idx="2">
                  <c:v>68.3</c:v>
                </c:pt>
                <c:pt idx="3">
                  <c:v>69.63</c:v>
                </c:pt>
                <c:pt idx="4">
                  <c:v>75.650000000000006</c:v>
                </c:pt>
              </c:numCache>
            </c:numRef>
          </c:val>
          <c:extLst>
            <c:ext xmlns:c16="http://schemas.microsoft.com/office/drawing/2014/chart" uri="{C3380CC4-5D6E-409C-BE32-E72D297353CC}">
              <c16:uniqueId val="{00000000-A47D-48FC-BBF5-F8E48361083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48.36</c:v>
                </c:pt>
                <c:pt idx="1">
                  <c:v>48.7</c:v>
                </c:pt>
                <c:pt idx="2">
                  <c:v>46.9</c:v>
                </c:pt>
                <c:pt idx="3">
                  <c:v>47.95</c:v>
                </c:pt>
                <c:pt idx="4">
                  <c:v>48.26</c:v>
                </c:pt>
              </c:numCache>
            </c:numRef>
          </c:val>
          <c:smooth val="0"/>
          <c:extLst>
            <c:ext xmlns:c16="http://schemas.microsoft.com/office/drawing/2014/chart" uri="{C3380CC4-5D6E-409C-BE32-E72D297353CC}">
              <c16:uniqueId val="{00000001-A47D-48FC-BBF5-F8E48361083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74.13</c:v>
                </c:pt>
                <c:pt idx="1">
                  <c:v>69.5</c:v>
                </c:pt>
                <c:pt idx="2">
                  <c:v>64.680000000000007</c:v>
                </c:pt>
                <c:pt idx="3">
                  <c:v>62.75</c:v>
                </c:pt>
                <c:pt idx="4">
                  <c:v>62.66</c:v>
                </c:pt>
              </c:numCache>
            </c:numRef>
          </c:val>
          <c:extLst>
            <c:ext xmlns:c16="http://schemas.microsoft.com/office/drawing/2014/chart" uri="{C3380CC4-5D6E-409C-BE32-E72D297353CC}">
              <c16:uniqueId val="{00000000-C72E-48BD-9A04-FFA07942DB43}"/>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75.239999999999995</c:v>
                </c:pt>
                <c:pt idx="1">
                  <c:v>74.959999999999994</c:v>
                </c:pt>
                <c:pt idx="2">
                  <c:v>74.63</c:v>
                </c:pt>
                <c:pt idx="3">
                  <c:v>74.900000000000006</c:v>
                </c:pt>
                <c:pt idx="4">
                  <c:v>72.72</c:v>
                </c:pt>
              </c:numCache>
            </c:numRef>
          </c:val>
          <c:smooth val="0"/>
          <c:extLst>
            <c:ext xmlns:c16="http://schemas.microsoft.com/office/drawing/2014/chart" uri="{C3380CC4-5D6E-409C-BE32-E72D297353CC}">
              <c16:uniqueId val="{00000001-C72E-48BD-9A04-FFA07942DB43}"/>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49.73</c:v>
                </c:pt>
                <c:pt idx="1">
                  <c:v>48.65</c:v>
                </c:pt>
                <c:pt idx="2">
                  <c:v>54.89</c:v>
                </c:pt>
                <c:pt idx="3">
                  <c:v>51.31</c:v>
                </c:pt>
                <c:pt idx="4">
                  <c:v>45.46</c:v>
                </c:pt>
              </c:numCache>
            </c:numRef>
          </c:val>
          <c:extLst>
            <c:ext xmlns:c16="http://schemas.microsoft.com/office/drawing/2014/chart" uri="{C3380CC4-5D6E-409C-BE32-E72D297353CC}">
              <c16:uniqueId val="{00000000-8DE5-44A8-9BBA-D118596F6836}"/>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73.06</c:v>
                </c:pt>
                <c:pt idx="1">
                  <c:v>72.03</c:v>
                </c:pt>
                <c:pt idx="2">
                  <c:v>72.11</c:v>
                </c:pt>
                <c:pt idx="3">
                  <c:v>74.05</c:v>
                </c:pt>
                <c:pt idx="4">
                  <c:v>73.25</c:v>
                </c:pt>
              </c:numCache>
            </c:numRef>
          </c:val>
          <c:smooth val="0"/>
          <c:extLst>
            <c:ext xmlns:c16="http://schemas.microsoft.com/office/drawing/2014/chart" uri="{C3380CC4-5D6E-409C-BE32-E72D297353CC}">
              <c16:uniqueId val="{00000001-8DE5-44A8-9BBA-D118596F6836}"/>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37-4E42-BF6C-81D05EA3A74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37-4E42-BF6C-81D05EA3A74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3D-4A2C-B862-24FF4E534035}"/>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3D-4A2C-B862-24FF4E534035}"/>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83-4D3F-84FB-1CAE6870E991}"/>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83-4D3F-84FB-1CAE6870E991}"/>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CA-4E12-9940-5BC91771BE2B}"/>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CA-4E12-9940-5BC91771BE2B}"/>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1824.03</c:v>
                </c:pt>
                <c:pt idx="1">
                  <c:v>1661.78</c:v>
                </c:pt>
                <c:pt idx="2">
                  <c:v>1507.57</c:v>
                </c:pt>
                <c:pt idx="3">
                  <c:v>1346.79</c:v>
                </c:pt>
                <c:pt idx="4">
                  <c:v>1226.5899999999999</c:v>
                </c:pt>
              </c:numCache>
            </c:numRef>
          </c:val>
          <c:extLst>
            <c:ext xmlns:c16="http://schemas.microsoft.com/office/drawing/2014/chart" uri="{C3380CC4-5D6E-409C-BE32-E72D297353CC}">
              <c16:uniqueId val="{00000000-EABD-456D-BB87-B49B4C2F811D}"/>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1486.62</c:v>
                </c:pt>
                <c:pt idx="1">
                  <c:v>1510.14</c:v>
                </c:pt>
                <c:pt idx="2">
                  <c:v>1595.62</c:v>
                </c:pt>
                <c:pt idx="3">
                  <c:v>1302.33</c:v>
                </c:pt>
                <c:pt idx="4">
                  <c:v>1274.21</c:v>
                </c:pt>
              </c:numCache>
            </c:numRef>
          </c:val>
          <c:smooth val="0"/>
          <c:extLst>
            <c:ext xmlns:c16="http://schemas.microsoft.com/office/drawing/2014/chart" uri="{C3380CC4-5D6E-409C-BE32-E72D297353CC}">
              <c16:uniqueId val="{00000001-EABD-456D-BB87-B49B4C2F811D}"/>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39.090000000000003</c:v>
                </c:pt>
                <c:pt idx="1">
                  <c:v>38.81</c:v>
                </c:pt>
                <c:pt idx="2">
                  <c:v>43.33</c:v>
                </c:pt>
                <c:pt idx="3">
                  <c:v>41.91</c:v>
                </c:pt>
                <c:pt idx="4">
                  <c:v>38.33</c:v>
                </c:pt>
              </c:numCache>
            </c:numRef>
          </c:val>
          <c:extLst>
            <c:ext xmlns:c16="http://schemas.microsoft.com/office/drawing/2014/chart" uri="{C3380CC4-5D6E-409C-BE32-E72D297353CC}">
              <c16:uniqueId val="{00000000-7B00-46DF-8B00-EB73A0A1D600}"/>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24.39</c:v>
                </c:pt>
                <c:pt idx="1">
                  <c:v>22.67</c:v>
                </c:pt>
                <c:pt idx="2">
                  <c:v>37.92</c:v>
                </c:pt>
                <c:pt idx="3">
                  <c:v>40.89</c:v>
                </c:pt>
                <c:pt idx="4">
                  <c:v>41.25</c:v>
                </c:pt>
              </c:numCache>
            </c:numRef>
          </c:val>
          <c:smooth val="0"/>
          <c:extLst>
            <c:ext xmlns:c16="http://schemas.microsoft.com/office/drawing/2014/chart" uri="{C3380CC4-5D6E-409C-BE32-E72D297353CC}">
              <c16:uniqueId val="{00000001-7B00-46DF-8B00-EB73A0A1D600}"/>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302.27</c:v>
                </c:pt>
                <c:pt idx="1">
                  <c:v>305.5</c:v>
                </c:pt>
                <c:pt idx="2">
                  <c:v>270.8</c:v>
                </c:pt>
                <c:pt idx="3">
                  <c:v>285.43</c:v>
                </c:pt>
                <c:pt idx="4">
                  <c:v>328.89</c:v>
                </c:pt>
              </c:numCache>
            </c:numRef>
          </c:val>
          <c:extLst>
            <c:ext xmlns:c16="http://schemas.microsoft.com/office/drawing/2014/chart" uri="{C3380CC4-5D6E-409C-BE32-E72D297353CC}">
              <c16:uniqueId val="{00000000-91E9-415C-B64C-D8B35C35B7EF}"/>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734.18</c:v>
                </c:pt>
                <c:pt idx="1">
                  <c:v>789.62</c:v>
                </c:pt>
                <c:pt idx="2">
                  <c:v>423.18</c:v>
                </c:pt>
                <c:pt idx="3">
                  <c:v>383.2</c:v>
                </c:pt>
                <c:pt idx="4">
                  <c:v>383.25</c:v>
                </c:pt>
              </c:numCache>
            </c:numRef>
          </c:val>
          <c:smooth val="0"/>
          <c:extLst>
            <c:ext xmlns:c16="http://schemas.microsoft.com/office/drawing/2014/chart" uri="{C3380CC4-5D6E-409C-BE32-E72D297353CC}">
              <c16:uniqueId val="{00000001-91E9-415C-B64C-D8B35C35B7EF}"/>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三原村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D4</v>
      </c>
      <c r="X8" s="72"/>
      <c r="Y8" s="72"/>
      <c r="Z8" s="72"/>
      <c r="AA8" s="72"/>
      <c r="AB8" s="72"/>
      <c r="AC8" s="72"/>
      <c r="AD8" s="72" t="str">
        <f>データ!$M$6</f>
        <v>非設置</v>
      </c>
      <c r="AE8" s="72"/>
      <c r="AF8" s="72"/>
      <c r="AG8" s="72"/>
      <c r="AH8" s="72"/>
      <c r="AI8" s="72"/>
      <c r="AJ8" s="72"/>
      <c r="AK8" s="2"/>
      <c r="AL8" s="66">
        <f>データ!$R$6</f>
        <v>1531</v>
      </c>
      <c r="AM8" s="66"/>
      <c r="AN8" s="66"/>
      <c r="AO8" s="66"/>
      <c r="AP8" s="66"/>
      <c r="AQ8" s="66"/>
      <c r="AR8" s="66"/>
      <c r="AS8" s="66"/>
      <c r="AT8" s="65">
        <f>データ!$S$6</f>
        <v>85.37</v>
      </c>
      <c r="AU8" s="65"/>
      <c r="AV8" s="65"/>
      <c r="AW8" s="65"/>
      <c r="AX8" s="65"/>
      <c r="AY8" s="65"/>
      <c r="AZ8" s="65"/>
      <c r="BA8" s="65"/>
      <c r="BB8" s="65">
        <f>データ!$T$6</f>
        <v>17.93</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99.8</v>
      </c>
      <c r="Q10" s="65"/>
      <c r="R10" s="65"/>
      <c r="S10" s="65"/>
      <c r="T10" s="65"/>
      <c r="U10" s="65"/>
      <c r="V10" s="65"/>
      <c r="W10" s="66">
        <f>データ!$Q$6</f>
        <v>2138</v>
      </c>
      <c r="X10" s="66"/>
      <c r="Y10" s="66"/>
      <c r="Z10" s="66"/>
      <c r="AA10" s="66"/>
      <c r="AB10" s="66"/>
      <c r="AC10" s="66"/>
      <c r="AD10" s="2"/>
      <c r="AE10" s="2"/>
      <c r="AF10" s="2"/>
      <c r="AG10" s="2"/>
      <c r="AH10" s="2"/>
      <c r="AI10" s="2"/>
      <c r="AJ10" s="2"/>
      <c r="AK10" s="2"/>
      <c r="AL10" s="66">
        <f>データ!$U$6</f>
        <v>1507</v>
      </c>
      <c r="AM10" s="66"/>
      <c r="AN10" s="66"/>
      <c r="AO10" s="66"/>
      <c r="AP10" s="66"/>
      <c r="AQ10" s="66"/>
      <c r="AR10" s="66"/>
      <c r="AS10" s="66"/>
      <c r="AT10" s="65">
        <f>データ!$V$6</f>
        <v>53.44</v>
      </c>
      <c r="AU10" s="65"/>
      <c r="AV10" s="65"/>
      <c r="AW10" s="65"/>
      <c r="AX10" s="65"/>
      <c r="AY10" s="65"/>
      <c r="AZ10" s="65"/>
      <c r="BA10" s="65"/>
      <c r="BB10" s="65">
        <f>データ!$W$6</f>
        <v>28.2</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25</v>
      </c>
      <c r="BM14" s="44"/>
      <c r="BN14" s="44"/>
      <c r="BO14" s="44"/>
      <c r="BP14" s="44"/>
      <c r="BQ14" s="44"/>
      <c r="BR14" s="44"/>
      <c r="BS14" s="44"/>
      <c r="BT14" s="44"/>
      <c r="BU14" s="44"/>
      <c r="BV14" s="44"/>
      <c r="BW14" s="44"/>
      <c r="BX14" s="44"/>
      <c r="BY14" s="44"/>
      <c r="BZ14" s="4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9" t="s">
        <v>109</v>
      </c>
      <c r="BM16" s="50"/>
      <c r="BN16" s="50"/>
      <c r="BO16" s="50"/>
      <c r="BP16" s="50"/>
      <c r="BQ16" s="50"/>
      <c r="BR16" s="50"/>
      <c r="BS16" s="50"/>
      <c r="BT16" s="50"/>
      <c r="BU16" s="50"/>
      <c r="BV16" s="50"/>
      <c r="BW16" s="50"/>
      <c r="BX16" s="50"/>
      <c r="BY16" s="50"/>
      <c r="BZ16" s="5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9" t="s">
        <v>110</v>
      </c>
      <c r="BM47" s="50"/>
      <c r="BN47" s="50"/>
      <c r="BO47" s="50"/>
      <c r="BP47" s="50"/>
      <c r="BQ47" s="50"/>
      <c r="BR47" s="50"/>
      <c r="BS47" s="50"/>
      <c r="BT47" s="50"/>
      <c r="BU47" s="50"/>
      <c r="BV47" s="50"/>
      <c r="BW47" s="50"/>
      <c r="BX47" s="50"/>
      <c r="BY47" s="50"/>
      <c r="BZ47" s="5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9"/>
      <c r="BM60" s="50"/>
      <c r="BN60" s="50"/>
      <c r="BO60" s="50"/>
      <c r="BP60" s="50"/>
      <c r="BQ60" s="50"/>
      <c r="BR60" s="50"/>
      <c r="BS60" s="50"/>
      <c r="BT60" s="50"/>
      <c r="BU60" s="50"/>
      <c r="BV60" s="50"/>
      <c r="BW60" s="50"/>
      <c r="BX60" s="50"/>
      <c r="BY60" s="50"/>
      <c r="BZ60" s="5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9"/>
      <c r="BM61" s="50"/>
      <c r="BN61" s="50"/>
      <c r="BO61" s="50"/>
      <c r="BP61" s="50"/>
      <c r="BQ61" s="50"/>
      <c r="BR61" s="50"/>
      <c r="BS61" s="50"/>
      <c r="BT61" s="50"/>
      <c r="BU61" s="50"/>
      <c r="BV61" s="50"/>
      <c r="BW61" s="50"/>
      <c r="BX61" s="50"/>
      <c r="BY61" s="50"/>
      <c r="BZ61" s="5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9" t="s">
        <v>111</v>
      </c>
      <c r="BM66" s="50"/>
      <c r="BN66" s="50"/>
      <c r="BO66" s="50"/>
      <c r="BP66" s="50"/>
      <c r="BQ66" s="50"/>
      <c r="BR66" s="50"/>
      <c r="BS66" s="50"/>
      <c r="BT66" s="50"/>
      <c r="BU66" s="50"/>
      <c r="BV66" s="50"/>
      <c r="BW66" s="50"/>
      <c r="BX66" s="50"/>
      <c r="BY66" s="50"/>
      <c r="BZ66" s="5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42</v>
      </c>
      <c r="O85" s="27" t="str">
        <f>データ!EN6</f>
        <v>【0.54】</v>
      </c>
    </row>
  </sheetData>
  <sheetProtection algorithmName="SHA-512" hashValue="dcAAgLtLdGICsFexaOcw/wKPYxSDUQNBNavM0io1dU9EtxVYCbmNH8mSDhFDizaCMvCdOOIZZz+K+BqAQ6FNmQ==" saltValue="YYziovs+XBDhzY13C9z/M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394271</v>
      </c>
      <c r="D6" s="34">
        <f t="shared" si="3"/>
        <v>47</v>
      </c>
      <c r="E6" s="34">
        <f t="shared" si="3"/>
        <v>1</v>
      </c>
      <c r="F6" s="34">
        <f t="shared" si="3"/>
        <v>0</v>
      </c>
      <c r="G6" s="34">
        <f t="shared" si="3"/>
        <v>0</v>
      </c>
      <c r="H6" s="34" t="str">
        <f t="shared" si="3"/>
        <v>高知県　三原村</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99.8</v>
      </c>
      <c r="Q6" s="35">
        <f t="shared" si="3"/>
        <v>2138</v>
      </c>
      <c r="R6" s="35">
        <f t="shared" si="3"/>
        <v>1531</v>
      </c>
      <c r="S6" s="35">
        <f t="shared" si="3"/>
        <v>85.37</v>
      </c>
      <c r="T6" s="35">
        <f t="shared" si="3"/>
        <v>17.93</v>
      </c>
      <c r="U6" s="35">
        <f t="shared" si="3"/>
        <v>1507</v>
      </c>
      <c r="V6" s="35">
        <f t="shared" si="3"/>
        <v>53.44</v>
      </c>
      <c r="W6" s="35">
        <f t="shared" si="3"/>
        <v>28.2</v>
      </c>
      <c r="X6" s="36">
        <f>IF(X7="",NA(),X7)</f>
        <v>49.73</v>
      </c>
      <c r="Y6" s="36">
        <f t="shared" ref="Y6:AG6" si="4">IF(Y7="",NA(),Y7)</f>
        <v>48.65</v>
      </c>
      <c r="Z6" s="36">
        <f t="shared" si="4"/>
        <v>54.89</v>
      </c>
      <c r="AA6" s="36">
        <f t="shared" si="4"/>
        <v>51.31</v>
      </c>
      <c r="AB6" s="36">
        <f t="shared" si="4"/>
        <v>45.46</v>
      </c>
      <c r="AC6" s="36">
        <f t="shared" si="4"/>
        <v>73.06</v>
      </c>
      <c r="AD6" s="36">
        <f t="shared" si="4"/>
        <v>72.03</v>
      </c>
      <c r="AE6" s="36">
        <f t="shared" si="4"/>
        <v>72.11</v>
      </c>
      <c r="AF6" s="36">
        <f t="shared" si="4"/>
        <v>74.05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1824.03</v>
      </c>
      <c r="BF6" s="36">
        <f t="shared" ref="BF6:BN6" si="7">IF(BF7="",NA(),BF7)</f>
        <v>1661.78</v>
      </c>
      <c r="BG6" s="36">
        <f t="shared" si="7"/>
        <v>1507.57</v>
      </c>
      <c r="BH6" s="36">
        <f t="shared" si="7"/>
        <v>1346.79</v>
      </c>
      <c r="BI6" s="36">
        <f t="shared" si="7"/>
        <v>1226.5899999999999</v>
      </c>
      <c r="BJ6" s="36">
        <f t="shared" si="7"/>
        <v>1486.62</v>
      </c>
      <c r="BK6" s="36">
        <f t="shared" si="7"/>
        <v>1510.14</v>
      </c>
      <c r="BL6" s="36">
        <f t="shared" si="7"/>
        <v>1595.62</v>
      </c>
      <c r="BM6" s="36">
        <f t="shared" si="7"/>
        <v>1302.33</v>
      </c>
      <c r="BN6" s="36">
        <f t="shared" si="7"/>
        <v>1274.21</v>
      </c>
      <c r="BO6" s="35" t="str">
        <f>IF(BO7="","",IF(BO7="-","【-】","【"&amp;SUBSTITUTE(TEXT(BO7,"#,##0.00"),"-","△")&amp;"】"))</f>
        <v>【1,074.14】</v>
      </c>
      <c r="BP6" s="36">
        <f>IF(BP7="",NA(),BP7)</f>
        <v>39.090000000000003</v>
      </c>
      <c r="BQ6" s="36">
        <f t="shared" ref="BQ6:BY6" si="8">IF(BQ7="",NA(),BQ7)</f>
        <v>38.81</v>
      </c>
      <c r="BR6" s="36">
        <f t="shared" si="8"/>
        <v>43.33</v>
      </c>
      <c r="BS6" s="36">
        <f t="shared" si="8"/>
        <v>41.91</v>
      </c>
      <c r="BT6" s="36">
        <f t="shared" si="8"/>
        <v>38.33</v>
      </c>
      <c r="BU6" s="36">
        <f t="shared" si="8"/>
        <v>24.39</v>
      </c>
      <c r="BV6" s="36">
        <f t="shared" si="8"/>
        <v>22.67</v>
      </c>
      <c r="BW6" s="36">
        <f t="shared" si="8"/>
        <v>37.92</v>
      </c>
      <c r="BX6" s="36">
        <f t="shared" si="8"/>
        <v>40.89</v>
      </c>
      <c r="BY6" s="36">
        <f t="shared" si="8"/>
        <v>41.25</v>
      </c>
      <c r="BZ6" s="35" t="str">
        <f>IF(BZ7="","",IF(BZ7="-","【-】","【"&amp;SUBSTITUTE(TEXT(BZ7,"#,##0.00"),"-","△")&amp;"】"))</f>
        <v>【54.36】</v>
      </c>
      <c r="CA6" s="36">
        <f>IF(CA7="",NA(),CA7)</f>
        <v>302.27</v>
      </c>
      <c r="CB6" s="36">
        <f t="shared" ref="CB6:CJ6" si="9">IF(CB7="",NA(),CB7)</f>
        <v>305.5</v>
      </c>
      <c r="CC6" s="36">
        <f t="shared" si="9"/>
        <v>270.8</v>
      </c>
      <c r="CD6" s="36">
        <f t="shared" si="9"/>
        <v>285.43</v>
      </c>
      <c r="CE6" s="36">
        <f t="shared" si="9"/>
        <v>328.89</v>
      </c>
      <c r="CF6" s="36">
        <f t="shared" si="9"/>
        <v>734.18</v>
      </c>
      <c r="CG6" s="36">
        <f t="shared" si="9"/>
        <v>789.62</v>
      </c>
      <c r="CH6" s="36">
        <f t="shared" si="9"/>
        <v>423.18</v>
      </c>
      <c r="CI6" s="36">
        <f t="shared" si="9"/>
        <v>383.2</v>
      </c>
      <c r="CJ6" s="36">
        <f t="shared" si="9"/>
        <v>383.25</v>
      </c>
      <c r="CK6" s="35" t="str">
        <f>IF(CK7="","",IF(CK7="-","【-】","【"&amp;SUBSTITUTE(TEXT(CK7,"#,##0.00"),"-","△")&amp;"】"))</f>
        <v>【296.40】</v>
      </c>
      <c r="CL6" s="36">
        <f>IF(CL7="",NA(),CL7)</f>
        <v>58.28</v>
      </c>
      <c r="CM6" s="36">
        <f t="shared" ref="CM6:CU6" si="10">IF(CM7="",NA(),CM7)</f>
        <v>62.4</v>
      </c>
      <c r="CN6" s="36">
        <f t="shared" si="10"/>
        <v>68.3</v>
      </c>
      <c r="CO6" s="36">
        <f t="shared" si="10"/>
        <v>69.63</v>
      </c>
      <c r="CP6" s="36">
        <f t="shared" si="10"/>
        <v>75.650000000000006</v>
      </c>
      <c r="CQ6" s="36">
        <f t="shared" si="10"/>
        <v>48.36</v>
      </c>
      <c r="CR6" s="36">
        <f t="shared" si="10"/>
        <v>48.7</v>
      </c>
      <c r="CS6" s="36">
        <f t="shared" si="10"/>
        <v>46.9</v>
      </c>
      <c r="CT6" s="36">
        <f t="shared" si="10"/>
        <v>47.95</v>
      </c>
      <c r="CU6" s="36">
        <f t="shared" si="10"/>
        <v>48.26</v>
      </c>
      <c r="CV6" s="35" t="str">
        <f>IF(CV7="","",IF(CV7="-","【-】","【"&amp;SUBSTITUTE(TEXT(CV7,"#,##0.00"),"-","△")&amp;"】"))</f>
        <v>【55.95】</v>
      </c>
      <c r="CW6" s="36">
        <f>IF(CW7="",NA(),CW7)</f>
        <v>74.13</v>
      </c>
      <c r="CX6" s="36">
        <f t="shared" ref="CX6:DF6" si="11">IF(CX7="",NA(),CX7)</f>
        <v>69.5</v>
      </c>
      <c r="CY6" s="36">
        <f t="shared" si="11"/>
        <v>64.680000000000007</v>
      </c>
      <c r="CZ6" s="36">
        <f t="shared" si="11"/>
        <v>62.75</v>
      </c>
      <c r="DA6" s="36">
        <f t="shared" si="11"/>
        <v>62.66</v>
      </c>
      <c r="DB6" s="36">
        <f t="shared" si="11"/>
        <v>75.239999999999995</v>
      </c>
      <c r="DC6" s="36">
        <f t="shared" si="11"/>
        <v>74.959999999999994</v>
      </c>
      <c r="DD6" s="36">
        <f t="shared" si="11"/>
        <v>74.63</v>
      </c>
      <c r="DE6" s="36">
        <f t="shared" si="11"/>
        <v>74.900000000000006</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0.91</v>
      </c>
      <c r="EJ6" s="36">
        <f t="shared" si="14"/>
        <v>1.26</v>
      </c>
      <c r="EK6" s="36">
        <f t="shared" si="14"/>
        <v>0.78</v>
      </c>
      <c r="EL6" s="36">
        <f t="shared" si="14"/>
        <v>0.56999999999999995</v>
      </c>
      <c r="EM6" s="36">
        <f t="shared" si="14"/>
        <v>0.62</v>
      </c>
      <c r="EN6" s="35" t="str">
        <f>IF(EN7="","",IF(EN7="-","【-】","【"&amp;SUBSTITUTE(TEXT(EN7,"#,##0.00"),"-","△")&amp;"】"))</f>
        <v>【0.54】</v>
      </c>
    </row>
    <row r="7" spans="1:144" s="37" customFormat="1" x14ac:dyDescent="0.15">
      <c r="A7" s="29"/>
      <c r="B7" s="38">
        <v>2018</v>
      </c>
      <c r="C7" s="38">
        <v>394271</v>
      </c>
      <c r="D7" s="38">
        <v>47</v>
      </c>
      <c r="E7" s="38">
        <v>1</v>
      </c>
      <c r="F7" s="38">
        <v>0</v>
      </c>
      <c r="G7" s="38">
        <v>0</v>
      </c>
      <c r="H7" s="38" t="s">
        <v>96</v>
      </c>
      <c r="I7" s="38" t="s">
        <v>97</v>
      </c>
      <c r="J7" s="38" t="s">
        <v>98</v>
      </c>
      <c r="K7" s="38" t="s">
        <v>99</v>
      </c>
      <c r="L7" s="38" t="s">
        <v>100</v>
      </c>
      <c r="M7" s="38" t="s">
        <v>101</v>
      </c>
      <c r="N7" s="39" t="s">
        <v>102</v>
      </c>
      <c r="O7" s="39" t="s">
        <v>103</v>
      </c>
      <c r="P7" s="39">
        <v>99.8</v>
      </c>
      <c r="Q7" s="39">
        <v>2138</v>
      </c>
      <c r="R7" s="39">
        <v>1531</v>
      </c>
      <c r="S7" s="39">
        <v>85.37</v>
      </c>
      <c r="T7" s="39">
        <v>17.93</v>
      </c>
      <c r="U7" s="39">
        <v>1507</v>
      </c>
      <c r="V7" s="39">
        <v>53.44</v>
      </c>
      <c r="W7" s="39">
        <v>28.2</v>
      </c>
      <c r="X7" s="39">
        <v>49.73</v>
      </c>
      <c r="Y7" s="39">
        <v>48.65</v>
      </c>
      <c r="Z7" s="39">
        <v>54.89</v>
      </c>
      <c r="AA7" s="39">
        <v>51.31</v>
      </c>
      <c r="AB7" s="39">
        <v>45.46</v>
      </c>
      <c r="AC7" s="39">
        <v>73.06</v>
      </c>
      <c r="AD7" s="39">
        <v>72.03</v>
      </c>
      <c r="AE7" s="39">
        <v>72.11</v>
      </c>
      <c r="AF7" s="39">
        <v>74.05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1824.03</v>
      </c>
      <c r="BF7" s="39">
        <v>1661.78</v>
      </c>
      <c r="BG7" s="39">
        <v>1507.57</v>
      </c>
      <c r="BH7" s="39">
        <v>1346.79</v>
      </c>
      <c r="BI7" s="39">
        <v>1226.5899999999999</v>
      </c>
      <c r="BJ7" s="39">
        <v>1486.62</v>
      </c>
      <c r="BK7" s="39">
        <v>1510.14</v>
      </c>
      <c r="BL7" s="39">
        <v>1595.62</v>
      </c>
      <c r="BM7" s="39">
        <v>1302.33</v>
      </c>
      <c r="BN7" s="39">
        <v>1274.21</v>
      </c>
      <c r="BO7" s="39">
        <v>1074.1400000000001</v>
      </c>
      <c r="BP7" s="39">
        <v>39.090000000000003</v>
      </c>
      <c r="BQ7" s="39">
        <v>38.81</v>
      </c>
      <c r="BR7" s="39">
        <v>43.33</v>
      </c>
      <c r="BS7" s="39">
        <v>41.91</v>
      </c>
      <c r="BT7" s="39">
        <v>38.33</v>
      </c>
      <c r="BU7" s="39">
        <v>24.39</v>
      </c>
      <c r="BV7" s="39">
        <v>22.67</v>
      </c>
      <c r="BW7" s="39">
        <v>37.92</v>
      </c>
      <c r="BX7" s="39">
        <v>40.89</v>
      </c>
      <c r="BY7" s="39">
        <v>41.25</v>
      </c>
      <c r="BZ7" s="39">
        <v>54.36</v>
      </c>
      <c r="CA7" s="39">
        <v>302.27</v>
      </c>
      <c r="CB7" s="39">
        <v>305.5</v>
      </c>
      <c r="CC7" s="39">
        <v>270.8</v>
      </c>
      <c r="CD7" s="39">
        <v>285.43</v>
      </c>
      <c r="CE7" s="39">
        <v>328.89</v>
      </c>
      <c r="CF7" s="39">
        <v>734.18</v>
      </c>
      <c r="CG7" s="39">
        <v>789.62</v>
      </c>
      <c r="CH7" s="39">
        <v>423.18</v>
      </c>
      <c r="CI7" s="39">
        <v>383.2</v>
      </c>
      <c r="CJ7" s="39">
        <v>383.25</v>
      </c>
      <c r="CK7" s="39">
        <v>296.39999999999998</v>
      </c>
      <c r="CL7" s="39">
        <v>58.28</v>
      </c>
      <c r="CM7" s="39">
        <v>62.4</v>
      </c>
      <c r="CN7" s="39">
        <v>68.3</v>
      </c>
      <c r="CO7" s="39">
        <v>69.63</v>
      </c>
      <c r="CP7" s="39">
        <v>75.650000000000006</v>
      </c>
      <c r="CQ7" s="39">
        <v>48.36</v>
      </c>
      <c r="CR7" s="39">
        <v>48.7</v>
      </c>
      <c r="CS7" s="39">
        <v>46.9</v>
      </c>
      <c r="CT7" s="39">
        <v>47.95</v>
      </c>
      <c r="CU7" s="39">
        <v>48.26</v>
      </c>
      <c r="CV7" s="39">
        <v>55.95</v>
      </c>
      <c r="CW7" s="39">
        <v>74.13</v>
      </c>
      <c r="CX7" s="39">
        <v>69.5</v>
      </c>
      <c r="CY7" s="39">
        <v>64.680000000000007</v>
      </c>
      <c r="CZ7" s="39">
        <v>62.75</v>
      </c>
      <c r="DA7" s="39">
        <v>62.66</v>
      </c>
      <c r="DB7" s="39">
        <v>75.239999999999995</v>
      </c>
      <c r="DC7" s="39">
        <v>74.959999999999994</v>
      </c>
      <c r="DD7" s="39">
        <v>74.63</v>
      </c>
      <c r="DE7" s="39">
        <v>74.900000000000006</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0.91</v>
      </c>
      <c r="EJ7" s="39">
        <v>1.26</v>
      </c>
      <c r="EK7" s="39">
        <v>0.78</v>
      </c>
      <c r="EL7" s="39">
        <v>0.56999999999999995</v>
      </c>
      <c r="EM7" s="39">
        <v>0.62</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沢良木　孝行</cp:lastModifiedBy>
  <cp:lastPrinted>2020-01-21T10:27:57Z</cp:lastPrinted>
  <dcterms:created xsi:type="dcterms:W3CDTF">2019-12-05T04:39:38Z</dcterms:created>
  <dcterms:modified xsi:type="dcterms:W3CDTF">2020-01-21T10:28:02Z</dcterms:modified>
  <cp:category/>
</cp:coreProperties>
</file>