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7Ji3YGrJ7olCh7Dd3y2JiK2csq1i5yDjvjHu5tC83L+ZyTt2YxCdR8qzrsawr8yj/F8eYYQc1cNF1X+AZH+hgw==" workbookSaltValue="IWFnbyH/04ByNQYL45Cb4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Z30" i="4" l="1"/>
  <c r="BK76" i="4"/>
  <c r="LH51" i="4"/>
  <c r="IE76" i="4"/>
  <c r="BZ51" i="4"/>
  <c r="GQ30" i="4"/>
  <c r="LT76" i="4"/>
  <c r="GQ51" i="4"/>
  <c r="LH30" i="4"/>
  <c r="BG30" i="4"/>
  <c r="BG51" i="4"/>
  <c r="FX30" i="4"/>
  <c r="AV76" i="4"/>
  <c r="KO51" i="4"/>
  <c r="LE76" i="4"/>
  <c r="FX51" i="4"/>
  <c r="KO30" i="4"/>
  <c r="HP76" i="4"/>
  <c r="KP76" i="4"/>
  <c r="HA76" i="4"/>
  <c r="AN51" i="4"/>
  <c r="FE30" i="4"/>
  <c r="AN30" i="4"/>
  <c r="AG76" i="4"/>
  <c r="FE51" i="4"/>
  <c r="JV51" i="4"/>
  <c r="JV30" i="4"/>
  <c r="JC51" i="4"/>
  <c r="KA76" i="4"/>
  <c r="EL51" i="4"/>
  <c r="JC30" i="4"/>
  <c r="GL76" i="4"/>
  <c r="U51" i="4"/>
  <c r="EL30" i="4"/>
  <c r="R76" i="4"/>
  <c r="U30" i="4"/>
</calcChain>
</file>

<file path=xl/sharedStrings.xml><?xml version="1.0" encoding="utf-8"?>
<sst xmlns="http://schemas.openxmlformats.org/spreadsheetml/2006/main" count="279" uniqueCount="140">
  <si>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</si>
  <si>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</si>
  <si>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</si>
  <si>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</si>
  <si>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</si>
  <si>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</si>
  <si>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</si>
  <si>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</si>
  <si>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</si>
  <si>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</si>
  <si>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</si>
  <si>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</si>
  <si>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</si>
  <si>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</si>
  <si>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</si>
  <si>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</si>
  <si>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</si>
  <si>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</si>
  <si>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</si>
  <si>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</si>
  <si>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</si>
  <si>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</si>
  <si>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</si>
  <si>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</si>
  <si>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</si>
  <si>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</si>
  <si>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</si>
  <si>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</si>
  <si>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</si>
  <si>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</si>
  <si>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</si>
  <si>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</si>
  <si>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</si>
  <si>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</si>
  <si>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</si>
  <si>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</si>
  <si>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</si>
  <si>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</si>
  <si>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</si>
  <si>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</si>
  <si>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</si>
  <si>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</si>
  <si>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</si>
  <si>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</si>
  <si>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</si>
  <si>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</si>
  <si>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</si>
  <si>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</si>
  <si>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</si>
  <si>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</si>
  <si>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</si>
  <si>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</si>
  <si>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</si>
  <si>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</si>
  <si>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</si>
  <si>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</si>
  <si>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</si>
  <si>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</si>
  <si>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</si>
  <si>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</si>
  <si>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</si>
  <si>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</si>
  <si>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</si>
  <si>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</si>
  <si>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</si>
  <si>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</si>
  <si>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</si>
  <si>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</si>
  <si>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</si>
  <si>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</si>
  <si>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</si>
  <si>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</si>
  <si>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</si>
  <si>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</si>
  <si>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</si>
  <si>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</si>
  <si>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</si>
  <si>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</si>
  <si>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</si>
  <si>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</si>
  <si>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</si>
  <si>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</si>
  <si>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</si>
  <si>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</si>
  <si>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</si>
  <si>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</si>
  <si>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</si>
  <si>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</si>
  <si>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</si>
  <si>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</si>
  <si>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</si>
  <si>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</si>
  <si>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</si>
  <si>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</si>
  <si>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</si>
  <si>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</si>
  <si>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</si>
  <si>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</si>
  <si>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</si>
  <si>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</si>
  <si>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</si>
  <si>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</si>
  <si>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</si>
  <si>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</si>
  <si>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</si>
  <si>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</si>
  <si>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</si>
  <si>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</si>
  <si>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当該値(N-4)</t>
    <phoneticPr fontId="5"/>
  </si>
  <si>
    <t>当該値(N-4)</t>
    <phoneticPr fontId="5"/>
  </si>
  <si>
    <t>当該値(N-2)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</si>
  <si>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</si>
  <si>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</si>
  <si>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</si>
  <si>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</si>
  <si>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</si>
  <si>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</si>
  <si>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</si>
  <si>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高知県　高知市</t>
  </si>
  <si>
    <t>中島町駐車場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</si>
  <si>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</si>
  <si>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</si>
  <si>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</si>
  <si>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</si>
  <si>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</si>
  <si>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</si>
  <si>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</si>
  <si>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</si>
  <si>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</si>
  <si>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</si>
  <si>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</si>
  <si>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</si>
  <si>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</si>
  <si>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</si>
  <si>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</si>
  <si>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</si>
  <si>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今後も，指定管理者と連携し，利用台数・料金収入の確保と経費削減に努め，現在の高い収益性の確保と健全な経営に努める。</t>
    <rPh sb="39" eb="40">
      <t>タカ</t>
    </rPh>
    <phoneticPr fontId="5"/>
  </si>
  <si>
    <t>　本駐車場は月ぎめのみとなっており，平成27年度以降は100.0％前後の高い水準となっている。
　また収益的収支比率も高い水準で推移しており，全国平均や類似施設平均値との比較でも，高い水準となっている</t>
    <rPh sb="61" eb="63">
      <t>スイジュン</t>
    </rPh>
    <phoneticPr fontId="5"/>
  </si>
  <si>
    <t>　本駐車場は中心市街地近郊に位置しているため，地価は高額となっている。
　一方で，広場式駐車場で機械設備がないため，設備投資見込額は低く抑えられている。</t>
    <rPh sb="26" eb="28">
      <t>コウガク</t>
    </rPh>
    <phoneticPr fontId="5"/>
  </si>
  <si>
    <t>　30年度は公課費等総費用が抑えられたため，収益的収支比率が高くなっており，全国平均や類似施設平均値と比較しても高い水準である。
　本駐車場は月ぎめ利用のみとなっており，稼動率は平成27年度以降は100.0％前後の高い水準となっている。また，売上高ＧＯＰ比率やＥＢＩＴＤＡについても，類似施設平均値と比較して高い水準で推移している。これは，本駐車場が中心市街地近郊に位置しているため，利用が多く，また広場式で機械設備がないため，維持管理経費が低く抑えられている等の要因が考えられる。</t>
    <rPh sb="3" eb="5">
      <t>ネンド</t>
    </rPh>
    <rPh sb="6" eb="7">
      <t>コウ</t>
    </rPh>
    <rPh sb="7" eb="8">
      <t>カ</t>
    </rPh>
    <rPh sb="8" eb="9">
      <t>ヒ</t>
    </rPh>
    <rPh sb="9" eb="10">
      <t>トウ</t>
    </rPh>
    <rPh sb="10" eb="11">
      <t>ソウ</t>
    </rPh>
    <rPh sb="11" eb="13">
      <t>ヒヨウ</t>
    </rPh>
    <rPh sb="14" eb="15">
      <t>オサ</t>
    </rPh>
    <rPh sb="30" eb="31">
      <t>タカ</t>
    </rPh>
    <rPh sb="56" eb="57">
      <t>タカ</t>
    </rPh>
    <rPh sb="58" eb="60">
      <t>スイジュン</t>
    </rPh>
    <rPh sb="66" eb="67">
      <t>ホン</t>
    </rPh>
    <rPh sb="89" eb="91">
      <t>ヘイセイ</t>
    </rPh>
    <rPh sb="93" eb="95">
      <t>ネンド</t>
    </rPh>
    <rPh sb="95" eb="97">
      <t>イコウ</t>
    </rPh>
    <rPh sb="104" eb="106">
      <t>ゼンゴ</t>
    </rPh>
    <rPh sb="156" eb="158">
      <t>スイジュン</t>
    </rPh>
    <rPh sb="195" eb="196">
      <t>オオ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</si>
</sst>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1098.7</c:v>
                </c:pt>
                <c:pt idx="1">
                  <c:v>1024.2</c:v>
                </c:pt>
                <c:pt idx="2">
                  <c:v>939.7</c:v>
                </c:pt>
                <c:pt idx="3">
                  <c:v>942.4</c:v>
                </c:pt>
                <c:pt idx="4">
                  <c:v>1091.5999999999999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1D-4169-BA53-3215A0958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63712"/>
        <c:axId val="154565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1D-4169-BA53-3215A0958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63712"/>
        <c:axId val="154565632"/>
      </c:lineChart>
      <c:dateAx>
        <c:axId val="154563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4565632"/>
        <c:crosses val="autoZero"/>
        <c:auto val="1"/>
        <c:lblOffset val="100"/>
        <c:baseTimeUnit val="years"/>
      </c:dateAx>
      <c:valAx>
        <c:axId val="154565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4563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00-4435-BD14-3A9F106C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15136"/>
        <c:axId val="1919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00-4435-BD14-3A9F106C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15136"/>
        <c:axId val="191917056"/>
      </c:lineChart>
      <c:dateAx>
        <c:axId val="1919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1917056"/>
        <c:crosses val="autoZero"/>
        <c:auto val="1"/>
        <c:lblOffset val="100"/>
        <c:baseTimeUnit val="years"/>
      </c:dateAx>
      <c:valAx>
        <c:axId val="1919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919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EF-4A26-87C3-173C00CEE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90464"/>
        <c:axId val="19139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EF-4A26-87C3-173C00CEE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90464"/>
        <c:axId val="191392384"/>
      </c:lineChart>
      <c:dateAx>
        <c:axId val="191390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1392384"/>
        <c:crosses val="autoZero"/>
        <c:auto val="1"/>
        <c:lblOffset val="100"/>
        <c:baseTimeUnit val="years"/>
      </c:dateAx>
      <c:valAx>
        <c:axId val="19139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91390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07-4D36-85E7-2F419A7A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426944"/>
        <c:axId val="191428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07-4D36-85E7-2F419A7A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26944"/>
        <c:axId val="191428864"/>
      </c:lineChart>
      <c:dateAx>
        <c:axId val="191426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1428864"/>
        <c:crosses val="autoZero"/>
        <c:auto val="1"/>
        <c:lblOffset val="100"/>
        <c:baseTimeUnit val="years"/>
      </c:dateAx>
      <c:valAx>
        <c:axId val="191428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91426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16-48CC-8F7C-2FA96BE7A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39840"/>
        <c:axId val="191141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16-48CC-8F7C-2FA96BE7A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39840"/>
        <c:axId val="191141760"/>
      </c:lineChart>
      <c:dateAx>
        <c:axId val="191139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1141760"/>
        <c:crosses val="autoZero"/>
        <c:auto val="1"/>
        <c:lblOffset val="100"/>
        <c:baseTimeUnit val="years"/>
      </c:dateAx>
      <c:valAx>
        <c:axId val="191141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91139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31-4419-B2A3-56E1C79D1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50432"/>
        <c:axId val="191252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31-4419-B2A3-56E1C79D1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50432"/>
        <c:axId val="191252352"/>
      </c:lineChart>
      <c:dateAx>
        <c:axId val="191250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1252352"/>
        <c:crosses val="autoZero"/>
        <c:auto val="1"/>
        <c:lblOffset val="100"/>
        <c:baseTimeUnit val="years"/>
      </c:dateAx>
      <c:valAx>
        <c:axId val="191252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91250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85.9</c:v>
                </c:pt>
                <c:pt idx="1">
                  <c:v>100</c:v>
                </c:pt>
                <c:pt idx="2">
                  <c:v>100</c:v>
                </c:pt>
                <c:pt idx="3">
                  <c:v>101.6</c:v>
                </c:pt>
                <c:pt idx="4">
                  <c:v>95.3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5-495A-BC6D-36F5915C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90752"/>
        <c:axId val="191297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95-495A-BC6D-36F5915C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90752"/>
        <c:axId val="191297024"/>
      </c:lineChart>
      <c:dateAx>
        <c:axId val="191290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1297024"/>
        <c:crosses val="autoZero"/>
        <c:auto val="1"/>
        <c:lblOffset val="100"/>
        <c:baseTimeUnit val="years"/>
      </c:dateAx>
      <c:valAx>
        <c:axId val="1912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91290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89.3</c:v>
                </c:pt>
                <c:pt idx="1">
                  <c:v>88.7</c:v>
                </c:pt>
                <c:pt idx="2">
                  <c:v>87.7</c:v>
                </c:pt>
                <c:pt idx="3">
                  <c:v>87.8</c:v>
                </c:pt>
                <c:pt idx="4">
                  <c:v>89.4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8F-4ACB-A117-1DBAAB8EB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23136"/>
        <c:axId val="191337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8F-4ACB-A117-1DBAAB8EB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23136"/>
        <c:axId val="191337600"/>
      </c:lineChart>
      <c:dateAx>
        <c:axId val="191323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1337600"/>
        <c:crosses val="autoZero"/>
        <c:auto val="1"/>
        <c:lblOffset val="100"/>
        <c:baseTimeUnit val="years"/>
      </c:dateAx>
      <c:valAx>
        <c:axId val="191337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91323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11125</c:v>
                </c:pt>
                <c:pt idx="1">
                  <c:v>12523</c:v>
                </c:pt>
                <c:pt idx="2">
                  <c:v>12486</c:v>
                </c:pt>
                <c:pt idx="3">
                  <c:v>12645</c:v>
                </c:pt>
                <c:pt idx="4">
                  <c:v>12206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02-4898-8AE2-EF4C6C77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703296"/>
        <c:axId val="19171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02-4898-8AE2-EF4C6C77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03296"/>
        <c:axId val="191713664"/>
      </c:lineChart>
      <c:dateAx>
        <c:axId val="191703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1713664"/>
        <c:crosses val="autoZero"/>
        <c:auto val="1"/>
        <c:lblOffset val="100"/>
        <c:baseTimeUnit val="years"/>
      </c:dateAx>
      <c:valAx>
        <c:axId val="19171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91703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B10" zoomScale="75" zoomScaleNormal="75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高知県高知市　中島町駐車場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商業施設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1232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126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53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64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 t="str">
        <f>データ!W7</f>
        <v>-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1098.7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1024.2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939.7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942.4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1091.5999999999999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85.9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100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100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101.6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95.3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385.5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419.4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509.2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449.1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3.2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3.8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252.8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269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276.60000000000002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274.8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277.2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89.3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88.7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87.7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87.8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89.4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11125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12523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12486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12645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12206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16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21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40.700000000000003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38.200000000000003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34.6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37.6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33.200000000000003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6967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7138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8131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8024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222867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78.400000000000006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70.5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59.2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62.4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82.7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Cu9YjdZ27mW7AG0Wcg6Khk4Jndfggz5UqhEYOceVXAgn3Ntap0/N+xVwvA/w6zZaGQekGNNChCznrrxqQ9gaOw==" saltValue="bflCcCWITC/41oEkwm4FN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102</v>
      </c>
      <c r="AN5" s="59" t="s">
        <v>103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101</v>
      </c>
      <c r="AW5" s="59" t="s">
        <v>104</v>
      </c>
      <c r="AX5" s="59" t="s">
        <v>105</v>
      </c>
      <c r="AY5" s="59" t="s">
        <v>106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107</v>
      </c>
      <c r="BH5" s="59" t="s">
        <v>91</v>
      </c>
      <c r="BI5" s="59" t="s">
        <v>92</v>
      </c>
      <c r="BJ5" s="59" t="s">
        <v>106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101</v>
      </c>
      <c r="BS5" s="59" t="s">
        <v>104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101</v>
      </c>
      <c r="CD5" s="59" t="s">
        <v>91</v>
      </c>
      <c r="CE5" s="59" t="s">
        <v>102</v>
      </c>
      <c r="CF5" s="59" t="s">
        <v>103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108</v>
      </c>
      <c r="CP5" s="59" t="s">
        <v>101</v>
      </c>
      <c r="CQ5" s="59" t="s">
        <v>104</v>
      </c>
      <c r="CR5" s="59" t="s">
        <v>92</v>
      </c>
      <c r="CS5" s="59" t="s">
        <v>103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109</v>
      </c>
      <c r="DA5" s="59" t="s">
        <v>101</v>
      </c>
      <c r="DB5" s="59" t="s">
        <v>110</v>
      </c>
      <c r="DC5" s="59" t="s">
        <v>92</v>
      </c>
      <c r="DD5" s="59" t="s">
        <v>103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101</v>
      </c>
      <c r="DM5" s="59" t="s">
        <v>111</v>
      </c>
      <c r="DN5" s="59" t="s">
        <v>92</v>
      </c>
      <c r="DO5" s="59" t="s">
        <v>103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112</v>
      </c>
      <c r="B6" s="60">
        <f>B8</f>
        <v>2018</v>
      </c>
      <c r="C6" s="60">
        <f t="shared" ref="C6:X6" si="1">C8</f>
        <v>392014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高知県高知市</v>
      </c>
      <c r="I6" s="60" t="str">
        <f t="shared" si="1"/>
        <v>中島町駐車場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53</v>
      </c>
      <c r="S6" s="62" t="str">
        <f t="shared" si="1"/>
        <v>商業施設</v>
      </c>
      <c r="T6" s="62" t="str">
        <f t="shared" si="1"/>
        <v>無</v>
      </c>
      <c r="U6" s="63">
        <f t="shared" si="1"/>
        <v>1232</v>
      </c>
      <c r="V6" s="63">
        <f t="shared" si="1"/>
        <v>64</v>
      </c>
      <c r="W6" s="63" t="str">
        <f t="shared" si="1"/>
        <v>-</v>
      </c>
      <c r="X6" s="62" t="str">
        <f t="shared" si="1"/>
        <v>代行制</v>
      </c>
      <c r="Y6" s="64">
        <f>IF(Y8="-",NA(),Y8)</f>
        <v>1098.7</v>
      </c>
      <c r="Z6" s="64">
        <f t="shared" ref="Z6:AH6" si="2">IF(Z8="-",NA(),Z8)</f>
        <v>1024.2</v>
      </c>
      <c r="AA6" s="64">
        <f t="shared" si="2"/>
        <v>939.7</v>
      </c>
      <c r="AB6" s="64">
        <f t="shared" si="2"/>
        <v>942.4</v>
      </c>
      <c r="AC6" s="64">
        <f t="shared" si="2"/>
        <v>1091.5999999999999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89.3</v>
      </c>
      <c r="BG6" s="64">
        <f t="shared" ref="BG6:BO6" si="5">IF(BG8="-",NA(),BG8)</f>
        <v>88.7</v>
      </c>
      <c r="BH6" s="64">
        <f t="shared" si="5"/>
        <v>87.7</v>
      </c>
      <c r="BI6" s="64">
        <f t="shared" si="5"/>
        <v>87.8</v>
      </c>
      <c r="BJ6" s="64">
        <f t="shared" si="5"/>
        <v>89.4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11125</v>
      </c>
      <c r="BR6" s="65">
        <f t="shared" ref="BR6:BZ6" si="6">IF(BR8="-",NA(),BR8)</f>
        <v>12523</v>
      </c>
      <c r="BS6" s="65">
        <f t="shared" si="6"/>
        <v>12486</v>
      </c>
      <c r="BT6" s="65">
        <f t="shared" si="6"/>
        <v>12645</v>
      </c>
      <c r="BU6" s="65">
        <f t="shared" si="6"/>
        <v>12206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113</v>
      </c>
      <c r="CM6" s="63">
        <f t="shared" ref="CM6:CN6" si="7">CM8</f>
        <v>222867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114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85.9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101.6</v>
      </c>
      <c r="DO6" s="64">
        <f t="shared" si="9"/>
        <v>95.3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115</v>
      </c>
      <c r="B7" s="60">
        <f t="shared" ref="B7:X7" si="10">B8</f>
        <v>2018</v>
      </c>
      <c r="C7" s="60">
        <f t="shared" si="10"/>
        <v>392014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高知県　高知市</v>
      </c>
      <c r="I7" s="60" t="str">
        <f t="shared" si="10"/>
        <v>中島町駐車場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53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1232</v>
      </c>
      <c r="V7" s="63">
        <f t="shared" si="10"/>
        <v>64</v>
      </c>
      <c r="W7" s="63" t="str">
        <f t="shared" si="10"/>
        <v>-</v>
      </c>
      <c r="X7" s="62" t="str">
        <f t="shared" si="10"/>
        <v>代行制</v>
      </c>
      <c r="Y7" s="64">
        <f>Y8</f>
        <v>1098.7</v>
      </c>
      <c r="Z7" s="64">
        <f t="shared" ref="Z7:AH7" si="11">Z8</f>
        <v>1024.2</v>
      </c>
      <c r="AA7" s="64">
        <f t="shared" si="11"/>
        <v>939.7</v>
      </c>
      <c r="AB7" s="64">
        <f t="shared" si="11"/>
        <v>942.4</v>
      </c>
      <c r="AC7" s="64">
        <f t="shared" si="11"/>
        <v>1091.5999999999999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89.3</v>
      </c>
      <c r="BG7" s="64">
        <f t="shared" ref="BG7:BO7" si="14">BG8</f>
        <v>88.7</v>
      </c>
      <c r="BH7" s="64">
        <f t="shared" si="14"/>
        <v>87.7</v>
      </c>
      <c r="BI7" s="64">
        <f t="shared" si="14"/>
        <v>87.8</v>
      </c>
      <c r="BJ7" s="64">
        <f t="shared" si="14"/>
        <v>89.4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11125</v>
      </c>
      <c r="BR7" s="65">
        <f t="shared" ref="BR7:BZ7" si="15">BR8</f>
        <v>12523</v>
      </c>
      <c r="BS7" s="65">
        <f t="shared" si="15"/>
        <v>12486</v>
      </c>
      <c r="BT7" s="65">
        <f t="shared" si="15"/>
        <v>12645</v>
      </c>
      <c r="BU7" s="65">
        <f t="shared" si="15"/>
        <v>12206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116</v>
      </c>
      <c r="CC7" s="64" t="s">
        <v>116</v>
      </c>
      <c r="CD7" s="64" t="s">
        <v>116</v>
      </c>
      <c r="CE7" s="64" t="s">
        <v>116</v>
      </c>
      <c r="CF7" s="64" t="s">
        <v>116</v>
      </c>
      <c r="CG7" s="64" t="s">
        <v>116</v>
      </c>
      <c r="CH7" s="64" t="s">
        <v>116</v>
      </c>
      <c r="CI7" s="64" t="s">
        <v>116</v>
      </c>
      <c r="CJ7" s="64" t="s">
        <v>116</v>
      </c>
      <c r="CK7" s="64" t="s">
        <v>117</v>
      </c>
      <c r="CL7" s="61"/>
      <c r="CM7" s="63">
        <f>CM8</f>
        <v>222867</v>
      </c>
      <c r="CN7" s="63">
        <f>CN8</f>
        <v>0</v>
      </c>
      <c r="CO7" s="64" t="s">
        <v>116</v>
      </c>
      <c r="CP7" s="64" t="s">
        <v>116</v>
      </c>
      <c r="CQ7" s="64" t="s">
        <v>116</v>
      </c>
      <c r="CR7" s="64" t="s">
        <v>116</v>
      </c>
      <c r="CS7" s="64" t="s">
        <v>116</v>
      </c>
      <c r="CT7" s="64" t="s">
        <v>116</v>
      </c>
      <c r="CU7" s="64" t="s">
        <v>116</v>
      </c>
      <c r="CV7" s="64" t="s">
        <v>116</v>
      </c>
      <c r="CW7" s="64" t="s">
        <v>116</v>
      </c>
      <c r="CX7" s="64" t="s">
        <v>117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85.9</v>
      </c>
      <c r="DL7" s="64">
        <f t="shared" ref="DL7:DT7" si="17">DL8</f>
        <v>100</v>
      </c>
      <c r="DM7" s="64">
        <f t="shared" si="17"/>
        <v>100</v>
      </c>
      <c r="DN7" s="64">
        <f t="shared" si="17"/>
        <v>101.6</v>
      </c>
      <c r="DO7" s="64">
        <f t="shared" si="17"/>
        <v>95.3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15">
      <c r="A8" s="49"/>
      <c r="B8" s="67">
        <v>2018</v>
      </c>
      <c r="C8" s="67">
        <v>392014</v>
      </c>
      <c r="D8" s="67">
        <v>47</v>
      </c>
      <c r="E8" s="67">
        <v>14</v>
      </c>
      <c r="F8" s="67">
        <v>0</v>
      </c>
      <c r="G8" s="67">
        <v>1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53</v>
      </c>
      <c r="S8" s="69" t="s">
        <v>128</v>
      </c>
      <c r="T8" s="69" t="s">
        <v>129</v>
      </c>
      <c r="U8" s="70">
        <v>1232</v>
      </c>
      <c r="V8" s="70">
        <v>64</v>
      </c>
      <c r="W8" s="70" t="s">
        <v>122</v>
      </c>
      <c r="X8" s="69" t="s">
        <v>130</v>
      </c>
      <c r="Y8" s="71">
        <v>1098.7</v>
      </c>
      <c r="Z8" s="71">
        <v>1024.2</v>
      </c>
      <c r="AA8" s="71">
        <v>939.7</v>
      </c>
      <c r="AB8" s="71">
        <v>942.4</v>
      </c>
      <c r="AC8" s="71">
        <v>1091.5999999999999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89.3</v>
      </c>
      <c r="BG8" s="71">
        <v>88.7</v>
      </c>
      <c r="BH8" s="71">
        <v>87.7</v>
      </c>
      <c r="BI8" s="71">
        <v>87.8</v>
      </c>
      <c r="BJ8" s="71">
        <v>89.4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11125</v>
      </c>
      <c r="BR8" s="72">
        <v>12523</v>
      </c>
      <c r="BS8" s="72">
        <v>12486</v>
      </c>
      <c r="BT8" s="73">
        <v>12645</v>
      </c>
      <c r="BU8" s="73">
        <v>12206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>
        <v>222867</v>
      </c>
      <c r="CN8" s="70">
        <v>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85.9</v>
      </c>
      <c r="DL8" s="71">
        <v>100</v>
      </c>
      <c r="DM8" s="71">
        <v>100</v>
      </c>
      <c r="DN8" s="71">
        <v>101.6</v>
      </c>
      <c r="DO8" s="71">
        <v>95.3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ioas_user</cp:lastModifiedBy>
  <cp:lastPrinted>2020-02-05T04:51:00Z</cp:lastPrinted>
  <dcterms:created xsi:type="dcterms:W3CDTF">2019-12-05T07:28:58Z</dcterms:created>
  <dcterms:modified xsi:type="dcterms:W3CDTF">2020-02-05T04:51:05Z</dcterms:modified>
  <cp:category/>
</cp:coreProperties>
</file>