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40107\Desktop\"/>
    </mc:Choice>
  </mc:AlternateContent>
  <workbookProtection workbookAlgorithmName="SHA-512" workbookHashValue="XQ3lgu6ktUCPl44ks33kuoNeicPMa65GuRR4feIb/wG8Ba6ksBJhKGtpPCBTT9ak01nWjl32PBxWk/+GShdraQ==" workbookSaltValue="JdLcTMpLJvysqtEzrNXvk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<sst xmlns="http://schemas.openxmlformats.org/spreadsheetml/2006/main" count="228" uniqueCount="112">
  <si>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</si>
  <si>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</si>
  <si>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</si>
  <si>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</si>
  <si>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</si>
  <si>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</si>
  <si>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</si>
  <si>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</si>
  <si>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</si>
  <si>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</si>
  <si>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</si>
  <si>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</si>
  <si>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</si>
  <si>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</si>
  <si>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</si>
  <si>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</si>
  <si>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</si>
  <si>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</si>
  <si>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</si>
  <si>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</si>
  <si>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</si>
  <si>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</si>
  <si>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</si>
  <si>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</si>
  <si>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</si>
  <si>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</si>
  <si>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</si>
  <si>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</si>
  <si>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</si>
  <si>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</si>
  <si>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</si>
  <si>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</si>
  <si>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</si>
  <si>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</si>
  <si>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</si>
  <si>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</si>
  <si>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</si>
  <si>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</si>
  <si>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</si>
  <si>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</si>
  <si>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</si>
  <si>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</si>
  <si>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</si>
  <si>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</si>
  <si>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</si>
  <si>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</si>
  <si>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</si>
  <si>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</si>
  <si>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</si>
  <si>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</si>
  <si>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</si>
  <si>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</si>
  <si>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</si>
  <si>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</si>
  <si>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</si>
  <si>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</si>
  <si>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</si>
  <si>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</si>
  <si>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</si>
  <si>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</si>
  <si>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</si>
  <si>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</si>
  <si>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</si>
  <si>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</si>
  <si>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</si>
  <si>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</si>
  <si>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</si>
  <si>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</si>
  <si>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</si>
  <si>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</si>
  <si>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</si>
  <si>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</si>
  <si>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</si>
  <si>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</si>
  <si>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</si>
  <si>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</si>
  <si>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</si>
  <si>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</si>
  <si>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</si>
  <si>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</si>
  <si>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</si>
  <si>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</si>
  <si>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</si>
  <si>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</si>
  <si>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</si>
  <si>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</si>
  <si>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</si>
  <si>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</si>
  <si>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</si>
  <si>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</si>
  <si>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</si>
  <si>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</si>
  <si>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</si>
  <si>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</si>
  <si>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</si>
  <si>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</si>
  <si>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</si>
  <si>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</si>
  <si>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</si>
  <si>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</si>
  <si>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</si>
  <si>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</si>
  <si>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</si>
  <si>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</si>
  <si>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</si>
  <si>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</si>
  <si>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</si>
  <si>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</si>
  <si>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</si>
  <si>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須崎市公共下水道は、昭和61年度から整備に着手し、平成7年に大間分区（45ha）の供用を開始した。当初は、予定処理区域を343ha として整備を開始したが、当時多発していた浸水対策を優先したため、面整備を進めることができなかった。
　生活排水処理を所管する3省合同による汚水処理施設整備10年概成のアクションプランが公表され、本市でも平成28年度に策定した「須崎市生活排水処理構想」により、汚水処理施設の効率的な整備手法の見直しを行った。
　その結果、合併処理浄化槽による生活排水処理が経済的に有利となった区域について、公共下水道として面整備を行わない方針とし、須崎市公共下水道における汚水処理の全体計画区域を、343haから261haに変更した。
　供用区域内では、宅内の水洗化工事の費用負担の問題等から、なかなか水洗化が進んでいない。結果として、供用開始後約20年が経過した現在でも7割程度の水洗化率で推移している。
　面整備の遅延や水洗化率の低迷により、終末処理場の水処理施設稼働率も極めて低い状況である。現有施設は処理能力1,800m3/日に対し、晴天日平均で400m3/日の流入しか得られておらず、稼働率は約25%であり、投資した資金の回収が進まない(経費回収率が低い)一因となっている。
　このような現状から経営の健全性・効率性は、極めて悪い状態となっている。 </t>
    <phoneticPr fontId="4"/>
  </si>
  <si>
    <t>　須崎市終末処理場は供用開始以来、消耗品の交換などの日常的な運転管理に加え、修繕や改築を実施するなど、適正な維持管理に努めてきた。
　課題である施設の稼働率の低さ等を改善するため、H28年度下水道革新的技術実証事業（国交省所管）の採択をいただき、水処理施設のダウンサイジングの実証研究を実施した。昨年度実証研究が終了し、現在は自主研究に取り組んでおり、新設された実証施設にて流入汚水を全量処理している。今後は既存施設のうち、今後も引き続き使用する受変電設備等の電気設備を中心に、順次改築更新工事を実施する予定である。
　汚水管路については、内閣府所管の補助事業により、H29年度に資産調査を実施した。その結果、改築が必要な劣化等は見られず、当面は修繕工事等で、管路の維持管理ができる見込みとなっている。</t>
    <phoneticPr fontId="4"/>
  </si>
  <si>
    <t>　須崎市では現在、下水道事業の経営改善にかかる対策として、公共下水道施設に運営権を設定するいわゆるPFI事業（コンセッション事業）の導入を目指している。H30年8月には募集要項等を公表し、事業者選定の手続きを進め、H31年2月に優先交渉権者の公表した。
　その後、実施契約協議等を行い、令和元年12月に公共施設等運営権を設定し、民間事業者（ＳＰＣ）と事業の本契約を締結した。現在は、本年4月の運営事業開始に向けて準備を進めている。
　本事業は、前例がほとんどない事業内容であるものの、公共下水道事業の経営改善に寄与することができる事業として、期待している。</t>
    <rPh sb="79" eb="80">
      <t>ネン</t>
    </rPh>
    <rPh sb="110" eb="111">
      <t>ネン</t>
    </rPh>
    <rPh sb="112" eb="113">
      <t>ガツ</t>
    </rPh>
    <rPh sb="132" eb="134">
      <t>ジッシ</t>
    </rPh>
    <rPh sb="136" eb="138">
      <t>キョウギ</t>
    </rPh>
    <rPh sb="140" eb="141">
      <t>オコナ</t>
    </rPh>
    <rPh sb="143" eb="145">
      <t>レイワ</t>
    </rPh>
    <rPh sb="164" eb="166">
      <t>ミンカン</t>
    </rPh>
    <rPh sb="166" eb="169">
      <t>ジギョウシャ</t>
    </rPh>
    <rPh sb="175" eb="177">
      <t>ジギョウ</t>
    </rPh>
    <rPh sb="178" eb="181">
      <t>ホンケイヤク</t>
    </rPh>
    <rPh sb="182" eb="184">
      <t>テイケツ</t>
    </rPh>
    <rPh sb="187" eb="189">
      <t>ゲンザイ</t>
    </rPh>
    <rPh sb="191" eb="193">
      <t>ホンネン</t>
    </rPh>
    <rPh sb="194" eb="195">
      <t>ガツ</t>
    </rPh>
    <rPh sb="203" eb="204">
      <t>ム</t>
    </rPh>
    <rPh sb="206" eb="208">
      <t>ジュンビ</t>
    </rPh>
    <rPh sb="209" eb="210">
      <t>スス</t>
    </rPh>
    <rPh sb="217" eb="218">
      <t>ホン</t>
    </rPh>
    <rPh sb="218" eb="220">
      <t>ジギョウ</t>
    </rPh>
    <rPh sb="222" eb="224">
      <t>ゼンレイ</t>
    </rPh>
    <rPh sb="231" eb="233">
      <t>ジギョウ</t>
    </rPh>
    <rPh sb="233" eb="235">
      <t>ナイヨウ</t>
    </rPh>
    <rPh sb="255" eb="257">
      <t>キヨ</t>
    </rPh>
    <rPh sb="265" eb="26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</si>
</sst>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quot;-&quot;">
                  <c:v>1</c:v>
                </c:pt>
                <c:pt idx="3">
                  <c:v>0</c:v>
                </c:pt>
                <c:pt idx="4" formatCode="#,##0.00;&quot;△&quot;#,##0.00;&quot;-&quot;">
                  <c:v>1.0900000000000001</c:v>
                </c:pt>
              </c:numCache>
            </c:numRef>
          </c:val>
          <c:extLst>
            <c:ext xmlns:c16="http://schemas.microsoft.com/office/drawing/2014/chart" uri="{C3380CC4-5D6E-409C-BE32-E72D297353CC}">
              <c16:uniqueId val="{00000000-2594-4CD1-9E9C-78CAFEB4492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2594-4CD1-9E9C-78CAFEB4492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19.829999999999998</c:v>
                </c:pt>
                <c:pt idx="1">
                  <c:v>25.68</c:v>
                </c:pt>
                <c:pt idx="2">
                  <c:v>24.77</c:v>
                </c:pt>
                <c:pt idx="3">
                  <c:v>24.77</c:v>
                </c:pt>
                <c:pt idx="4">
                  <c:v>31.43</c:v>
                </c:pt>
              </c:numCache>
            </c:numRef>
          </c:val>
          <c:extLst>
            <c:ext xmlns:c16="http://schemas.microsoft.com/office/drawing/2014/chart" uri="{C3380CC4-5D6E-409C-BE32-E72D297353CC}">
              <c16:uniqueId val="{00000000-6D0A-4855-B7DC-400DF19534E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6D0A-4855-B7DC-400DF19534E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71.3</c:v>
                </c:pt>
                <c:pt idx="1">
                  <c:v>71.849999999999994</c:v>
                </c:pt>
                <c:pt idx="2">
                  <c:v>73.08</c:v>
                </c:pt>
                <c:pt idx="3">
                  <c:v>73.23</c:v>
                </c:pt>
                <c:pt idx="4">
                  <c:v>73.77</c:v>
                </c:pt>
              </c:numCache>
            </c:numRef>
          </c:val>
          <c:extLst>
            <c:ext xmlns:c16="http://schemas.microsoft.com/office/drawing/2014/chart" uri="{C3380CC4-5D6E-409C-BE32-E72D297353CC}">
              <c16:uniqueId val="{00000000-6C70-4BDF-95A8-92914BCDF0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6C70-4BDF-95A8-92914BCDF0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63.16</c:v>
                </c:pt>
                <c:pt idx="1">
                  <c:v>65.83</c:v>
                </c:pt>
                <c:pt idx="2">
                  <c:v>69.930000000000007</c:v>
                </c:pt>
                <c:pt idx="3">
                  <c:v>74.05</c:v>
                </c:pt>
                <c:pt idx="4">
                  <c:v>70.540000000000006</c:v>
                </c:pt>
              </c:numCache>
            </c:numRef>
          </c:val>
          <c:extLst>
            <c:ext xmlns:c16="http://schemas.microsoft.com/office/drawing/2014/chart" uri="{C3380CC4-5D6E-409C-BE32-E72D297353CC}">
              <c16:uniqueId val="{00000000-D0D0-4609-9538-FC45F7FF1A6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D0-4609-9538-FC45F7FF1A6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34-4CFB-A291-9B8C7630A7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34-4CFB-A291-9B8C7630A7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E5-4BD7-8EE5-1D99E25E0C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E5-4BD7-8EE5-1D99E25E0C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CC-4E35-B6AD-B37E31026A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CC-4E35-B6AD-B37E31026A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DB-4355-8E7E-225D8CF426B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DB-4355-8E7E-225D8CF426B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14086.36</c:v>
                </c:pt>
                <c:pt idx="1">
                  <c:v>13163.07</c:v>
                </c:pt>
                <c:pt idx="2">
                  <c:v>11479.75</c:v>
                </c:pt>
                <c:pt idx="3">
                  <c:v>10861.76</c:v>
                </c:pt>
                <c:pt idx="4">
                  <c:v>12090.87</c:v>
                </c:pt>
              </c:numCache>
            </c:numRef>
          </c:val>
          <c:extLst>
            <c:ext xmlns:c16="http://schemas.microsoft.com/office/drawing/2014/chart" uri="{C3380CC4-5D6E-409C-BE32-E72D297353CC}">
              <c16:uniqueId val="{00000000-0730-4B8F-8CFD-0062E3359D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0730-4B8F-8CFD-0062E3359D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18.79</c:v>
                </c:pt>
                <c:pt idx="1">
                  <c:v>23.76</c:v>
                </c:pt>
                <c:pt idx="2">
                  <c:v>24.58</c:v>
                </c:pt>
                <c:pt idx="3">
                  <c:v>10.36</c:v>
                </c:pt>
                <c:pt idx="4">
                  <c:v>14.89</c:v>
                </c:pt>
              </c:numCache>
            </c:numRef>
          </c:val>
          <c:extLst>
            <c:ext xmlns:c16="http://schemas.microsoft.com/office/drawing/2014/chart" uri="{C3380CC4-5D6E-409C-BE32-E72D297353CC}">
              <c16:uniqueId val="{00000000-B449-4694-B508-6CEF14A4F45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B449-4694-B508-6CEF14A4F45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696.54</c:v>
                </c:pt>
                <c:pt idx="1">
                  <c:v>550.58000000000004</c:v>
                </c:pt>
                <c:pt idx="2">
                  <c:v>530.83000000000004</c:v>
                </c:pt>
                <c:pt idx="3">
                  <c:v>1273</c:v>
                </c:pt>
                <c:pt idx="4">
                  <c:v>885.77</c:v>
                </c:pt>
              </c:numCache>
            </c:numRef>
          </c:val>
          <c:extLst>
            <c:ext xmlns:c16="http://schemas.microsoft.com/office/drawing/2014/chart" uri="{C3380CC4-5D6E-409C-BE32-E72D297353CC}">
              <c16:uniqueId val="{00000000-59EE-4E52-A2A6-9EE80679C1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59EE-4E52-A2A6-9EE80679C1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2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須崎市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Cc1</v>
      </c>
      <c r="X8" s="71"/>
      <c r="Y8" s="71"/>
      <c r="Z8" s="71"/>
      <c r="AA8" s="71"/>
      <c r="AB8" s="71"/>
      <c r="AC8" s="71"/>
      <c r="AD8" s="72" t="str">
        <f>データ!$M$6</f>
        <v>非設置</v>
      </c>
      <c r="AE8" s="72"/>
      <c r="AF8" s="72"/>
      <c r="AG8" s="72"/>
      <c r="AH8" s="72"/>
      <c r="AI8" s="72"/>
      <c r="AJ8" s="72"/>
      <c r="AK8" s="3"/>
      <c r="AL8" s="68">
        <f>データ!S6</f>
        <v>22026</v>
      </c>
      <c r="AM8" s="68"/>
      <c r="AN8" s="68"/>
      <c r="AO8" s="68"/>
      <c r="AP8" s="68"/>
      <c r="AQ8" s="68"/>
      <c r="AR8" s="68"/>
      <c r="AS8" s="68"/>
      <c r="AT8" s="67">
        <f>データ!T6</f>
        <v>135.34</v>
      </c>
      <c r="AU8" s="67"/>
      <c r="AV8" s="67"/>
      <c r="AW8" s="67"/>
      <c r="AX8" s="67"/>
      <c r="AY8" s="67"/>
      <c r="AZ8" s="67"/>
      <c r="BA8" s="67"/>
      <c r="BB8" s="67">
        <f>データ!U6</f>
        <v>162.75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7.5</v>
      </c>
      <c r="Q10" s="67"/>
      <c r="R10" s="67"/>
      <c r="S10" s="67"/>
      <c r="T10" s="67"/>
      <c r="U10" s="67"/>
      <c r="V10" s="67"/>
      <c r="W10" s="67">
        <f>データ!Q6</f>
        <v>92.13</v>
      </c>
      <c r="X10" s="67"/>
      <c r="Y10" s="67"/>
      <c r="Z10" s="67"/>
      <c r="AA10" s="67"/>
      <c r="AB10" s="67"/>
      <c r="AC10" s="67"/>
      <c r="AD10" s="68">
        <f>データ!R6</f>
        <v>2210</v>
      </c>
      <c r="AE10" s="68"/>
      <c r="AF10" s="68"/>
      <c r="AG10" s="68"/>
      <c r="AH10" s="68"/>
      <c r="AI10" s="68"/>
      <c r="AJ10" s="68"/>
      <c r="AK10" s="2"/>
      <c r="AL10" s="68">
        <f>データ!V6</f>
        <v>1624</v>
      </c>
      <c r="AM10" s="68"/>
      <c r="AN10" s="68"/>
      <c r="AO10" s="68"/>
      <c r="AP10" s="68"/>
      <c r="AQ10" s="68"/>
      <c r="AR10" s="68"/>
      <c r="AS10" s="68"/>
      <c r="AT10" s="67">
        <f>データ!W6</f>
        <v>0.45</v>
      </c>
      <c r="AU10" s="67"/>
      <c r="AV10" s="67"/>
      <c r="AW10" s="67"/>
      <c r="AX10" s="67"/>
      <c r="AY10" s="67"/>
      <c r="AZ10" s="67"/>
      <c r="BA10" s="67"/>
      <c r="BB10" s="67">
        <f>データ!X6</f>
        <v>3608.89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aehDyz56X5Us0I4y46WcWz/ORiaUB6iMVKCSITrHsmoQ+2pwy/DYGVFvD9ftz+1VlhHuSlRWnYldbizTkXWNg==" saltValue="vEKZrUJhrUrvHiiSeyHoa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392065</v>
      </c>
      <c r="D6" s="33">
        <f t="shared" si="3"/>
        <v>47</v>
      </c>
      <c r="E6" s="33">
        <f t="shared" si="3"/>
        <v>17</v>
      </c>
      <c r="F6" s="33">
        <f t="shared" si="3"/>
        <v>1</v>
      </c>
      <c r="G6" s="33">
        <f t="shared" si="3"/>
        <v>0</v>
      </c>
      <c r="H6" s="33" t="str">
        <f t="shared" si="3"/>
        <v>高知県　須崎市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7.5</v>
      </c>
      <c r="Q6" s="34">
        <f t="shared" si="3"/>
        <v>92.13</v>
      </c>
      <c r="R6" s="34">
        <f t="shared" si="3"/>
        <v>2210</v>
      </c>
      <c r="S6" s="34">
        <f t="shared" si="3"/>
        <v>22026</v>
      </c>
      <c r="T6" s="34">
        <f t="shared" si="3"/>
        <v>135.34</v>
      </c>
      <c r="U6" s="34">
        <f t="shared" si="3"/>
        <v>162.75</v>
      </c>
      <c r="V6" s="34">
        <f t="shared" si="3"/>
        <v>1624</v>
      </c>
      <c r="W6" s="34">
        <f t="shared" si="3"/>
        <v>0.45</v>
      </c>
      <c r="X6" s="34">
        <f t="shared" si="3"/>
        <v>3608.89</v>
      </c>
      <c r="Y6" s="35">
        <f>IF(Y7="",NA(),Y7)</f>
        <v>63.16</v>
      </c>
      <c r="Z6" s="35">
        <f t="shared" ref="Z6:AH6" si="4">IF(Z7="",NA(),Z7)</f>
        <v>65.83</v>
      </c>
      <c r="AA6" s="35">
        <f t="shared" si="4"/>
        <v>69.930000000000007</v>
      </c>
      <c r="AB6" s="35">
        <f t="shared" si="4"/>
        <v>74.05</v>
      </c>
      <c r="AC6" s="35">
        <f t="shared" si="4"/>
        <v>70.540000000000006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14086.36</v>
      </c>
      <c r="BG6" s="35">
        <f t="shared" ref="BG6:BO6" si="7">IF(BG7="",NA(),BG7)</f>
        <v>13163.07</v>
      </c>
      <c r="BH6" s="35">
        <f t="shared" si="7"/>
        <v>11479.75</v>
      </c>
      <c r="BI6" s="35">
        <f t="shared" si="7"/>
        <v>10861.76</v>
      </c>
      <c r="BJ6" s="35">
        <f t="shared" si="7"/>
        <v>12090.87</v>
      </c>
      <c r="BK6" s="35">
        <f t="shared" si="7"/>
        <v>721.06</v>
      </c>
      <c r="BL6" s="35">
        <f t="shared" si="7"/>
        <v>862.87</v>
      </c>
      <c r="BM6" s="35">
        <f t="shared" si="7"/>
        <v>716.96</v>
      </c>
      <c r="BN6" s="35">
        <f t="shared" si="7"/>
        <v>799.11</v>
      </c>
      <c r="BO6" s="35">
        <f t="shared" si="7"/>
        <v>768.62</v>
      </c>
      <c r="BP6" s="34" t="str">
        <f>IF(BP7="","",IF(BP7="-","【-】","【"&amp;SUBSTITUTE(TEXT(BP7,"#,##0.00"),"-","△")&amp;"】"))</f>
        <v>【682.78】</v>
      </c>
      <c r="BQ6" s="35">
        <f>IF(BQ7="",NA(),BQ7)</f>
        <v>18.79</v>
      </c>
      <c r="BR6" s="35">
        <f t="shared" ref="BR6:BZ6" si="8">IF(BR7="",NA(),BR7)</f>
        <v>23.76</v>
      </c>
      <c r="BS6" s="35">
        <f t="shared" si="8"/>
        <v>24.58</v>
      </c>
      <c r="BT6" s="35">
        <f t="shared" si="8"/>
        <v>10.36</v>
      </c>
      <c r="BU6" s="35">
        <f t="shared" si="8"/>
        <v>14.89</v>
      </c>
      <c r="BV6" s="35">
        <f t="shared" si="8"/>
        <v>84.86</v>
      </c>
      <c r="BW6" s="35">
        <f t="shared" si="8"/>
        <v>85.39</v>
      </c>
      <c r="BX6" s="35">
        <f t="shared" si="8"/>
        <v>88.09</v>
      </c>
      <c r="BY6" s="35">
        <f t="shared" si="8"/>
        <v>87.69</v>
      </c>
      <c r="BZ6" s="35">
        <f t="shared" si="8"/>
        <v>88.06</v>
      </c>
      <c r="CA6" s="34" t="str">
        <f>IF(CA7="","",IF(CA7="-","【-】","【"&amp;SUBSTITUTE(TEXT(CA7,"#,##0.00"),"-","△")&amp;"】"))</f>
        <v>【100.91】</v>
      </c>
      <c r="CB6" s="35">
        <f>IF(CB7="",NA(),CB7)</f>
        <v>696.54</v>
      </c>
      <c r="CC6" s="35">
        <f t="shared" ref="CC6:CK6" si="9">IF(CC7="",NA(),CC7)</f>
        <v>550.58000000000004</v>
      </c>
      <c r="CD6" s="35">
        <f t="shared" si="9"/>
        <v>530.83000000000004</v>
      </c>
      <c r="CE6" s="35">
        <f t="shared" si="9"/>
        <v>1273</v>
      </c>
      <c r="CF6" s="35">
        <f t="shared" si="9"/>
        <v>885.77</v>
      </c>
      <c r="CG6" s="35">
        <f t="shared" si="9"/>
        <v>188.14</v>
      </c>
      <c r="CH6" s="35">
        <f t="shared" si="9"/>
        <v>188.79</v>
      </c>
      <c r="CI6" s="35">
        <f t="shared" si="9"/>
        <v>181.8</v>
      </c>
      <c r="CJ6" s="35">
        <f t="shared" si="9"/>
        <v>180.07</v>
      </c>
      <c r="CK6" s="35">
        <f t="shared" si="9"/>
        <v>179.32</v>
      </c>
      <c r="CL6" s="34" t="str">
        <f>IF(CL7="","",IF(CL7="-","【-】","【"&amp;SUBSTITUTE(TEXT(CL7,"#,##0.00"),"-","△")&amp;"】"))</f>
        <v>【136.86】</v>
      </c>
      <c r="CM6" s="35">
        <f>IF(CM7="",NA(),CM7)</f>
        <v>19.829999999999998</v>
      </c>
      <c r="CN6" s="35">
        <f t="shared" ref="CN6:CV6" si="10">IF(CN7="",NA(),CN7)</f>
        <v>25.68</v>
      </c>
      <c r="CO6" s="35">
        <f t="shared" si="10"/>
        <v>24.77</v>
      </c>
      <c r="CP6" s="35">
        <f t="shared" si="10"/>
        <v>24.77</v>
      </c>
      <c r="CQ6" s="35">
        <f t="shared" si="10"/>
        <v>31.43</v>
      </c>
      <c r="CR6" s="35">
        <f t="shared" si="10"/>
        <v>64.23</v>
      </c>
      <c r="CS6" s="35">
        <f t="shared" si="10"/>
        <v>59.4</v>
      </c>
      <c r="CT6" s="35">
        <f t="shared" si="10"/>
        <v>59.35</v>
      </c>
      <c r="CU6" s="35">
        <f t="shared" si="10"/>
        <v>58.4</v>
      </c>
      <c r="CV6" s="35">
        <f t="shared" si="10"/>
        <v>58</v>
      </c>
      <c r="CW6" s="34" t="str">
        <f>IF(CW7="","",IF(CW7="-","【-】","【"&amp;SUBSTITUTE(TEXT(CW7,"#,##0.00"),"-","△")&amp;"】"))</f>
        <v>【58.98】</v>
      </c>
      <c r="CX6" s="35">
        <f>IF(CX7="",NA(),CX7)</f>
        <v>71.3</v>
      </c>
      <c r="CY6" s="35">
        <f t="shared" ref="CY6:DG6" si="11">IF(CY7="",NA(),CY7)</f>
        <v>71.849999999999994</v>
      </c>
      <c r="CZ6" s="35">
        <f t="shared" si="11"/>
        <v>73.08</v>
      </c>
      <c r="DA6" s="35">
        <f t="shared" si="11"/>
        <v>73.23</v>
      </c>
      <c r="DB6" s="35">
        <f t="shared" si="11"/>
        <v>73.77</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v>
      </c>
      <c r="EH6" s="34">
        <f t="shared" si="14"/>
        <v>0</v>
      </c>
      <c r="EI6" s="35">
        <f t="shared" si="14"/>
        <v>1.0900000000000001</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392065</v>
      </c>
      <c r="D7" s="37">
        <v>47</v>
      </c>
      <c r="E7" s="37">
        <v>17</v>
      </c>
      <c r="F7" s="37">
        <v>1</v>
      </c>
      <c r="G7" s="37">
        <v>0</v>
      </c>
      <c r="H7" s="37" t="s">
        <v>96</v>
      </c>
      <c r="I7" s="37" t="s">
        <v>97</v>
      </c>
      <c r="J7" s="37" t="s">
        <v>98</v>
      </c>
      <c r="K7" s="37" t="s">
        <v>99</v>
      </c>
      <c r="L7" s="37" t="s">
        <v>100</v>
      </c>
      <c r="M7" s="37" t="s">
        <v>101</v>
      </c>
      <c r="N7" s="38" t="s">
        <v>102</v>
      </c>
      <c r="O7" s="38" t="s">
        <v>103</v>
      </c>
      <c r="P7" s="38">
        <v>7.5</v>
      </c>
      <c r="Q7" s="38">
        <v>92.13</v>
      </c>
      <c r="R7" s="38">
        <v>2210</v>
      </c>
      <c r="S7" s="38">
        <v>22026</v>
      </c>
      <c r="T7" s="38">
        <v>135.34</v>
      </c>
      <c r="U7" s="38">
        <v>162.75</v>
      </c>
      <c r="V7" s="38">
        <v>1624</v>
      </c>
      <c r="W7" s="38">
        <v>0.45</v>
      </c>
      <c r="X7" s="38">
        <v>3608.89</v>
      </c>
      <c r="Y7" s="38">
        <v>63.16</v>
      </c>
      <c r="Z7" s="38">
        <v>65.83</v>
      </c>
      <c r="AA7" s="38">
        <v>69.930000000000007</v>
      </c>
      <c r="AB7" s="38">
        <v>74.05</v>
      </c>
      <c r="AC7" s="38">
        <v>70.540000000000006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14086.36</v>
      </c>
      <c r="BG7" s="38">
        <v>13163.07</v>
      </c>
      <c r="BH7" s="38">
        <v>11479.75</v>
      </c>
      <c r="BI7" s="38">
        <v>10861.76</v>
      </c>
      <c r="BJ7" s="38">
        <v>12090.87</v>
      </c>
      <c r="BK7" s="38">
        <v>721.06</v>
      </c>
      <c r="BL7" s="38">
        <v>862.87</v>
      </c>
      <c r="BM7" s="38">
        <v>716.96</v>
      </c>
      <c r="BN7" s="38">
        <v>799.11</v>
      </c>
      <c r="BO7" s="38">
        <v>768.62</v>
      </c>
      <c r="BP7" s="38">
        <v>682.78</v>
      </c>
      <c r="BQ7" s="38">
        <v>18.79</v>
      </c>
      <c r="BR7" s="38">
        <v>23.76</v>
      </c>
      <c r="BS7" s="38">
        <v>24.58</v>
      </c>
      <c r="BT7" s="38">
        <v>10.36</v>
      </c>
      <c r="BU7" s="38">
        <v>14.89</v>
      </c>
      <c r="BV7" s="38">
        <v>84.86</v>
      </c>
      <c r="BW7" s="38">
        <v>85.39</v>
      </c>
      <c r="BX7" s="38">
        <v>88.09</v>
      </c>
      <c r="BY7" s="38">
        <v>87.69</v>
      </c>
      <c r="BZ7" s="38">
        <v>88.06</v>
      </c>
      <c r="CA7" s="38">
        <v>100.91</v>
      </c>
      <c r="CB7" s="38">
        <v>696.54</v>
      </c>
      <c r="CC7" s="38">
        <v>550.58000000000004</v>
      </c>
      <c r="CD7" s="38">
        <v>530.83000000000004</v>
      </c>
      <c r="CE7" s="38">
        <v>1273</v>
      </c>
      <c r="CF7" s="38">
        <v>885.77</v>
      </c>
      <c r="CG7" s="38">
        <v>188.14</v>
      </c>
      <c r="CH7" s="38">
        <v>188.79</v>
      </c>
      <c r="CI7" s="38">
        <v>181.8</v>
      </c>
      <c r="CJ7" s="38">
        <v>180.07</v>
      </c>
      <c r="CK7" s="38">
        <v>179.32</v>
      </c>
      <c r="CL7" s="38">
        <v>136.86000000000001</v>
      </c>
      <c r="CM7" s="38">
        <v>19.829999999999998</v>
      </c>
      <c r="CN7" s="38">
        <v>25.68</v>
      </c>
      <c r="CO7" s="38">
        <v>24.77</v>
      </c>
      <c r="CP7" s="38">
        <v>24.77</v>
      </c>
      <c r="CQ7" s="38">
        <v>31.43</v>
      </c>
      <c r="CR7" s="38">
        <v>64.23</v>
      </c>
      <c r="CS7" s="38">
        <v>59.4</v>
      </c>
      <c r="CT7" s="38">
        <v>59.35</v>
      </c>
      <c r="CU7" s="38">
        <v>58.4</v>
      </c>
      <c r="CV7" s="38">
        <v>58</v>
      </c>
      <c r="CW7" s="38">
        <v>58.98</v>
      </c>
      <c r="CX7" s="38">
        <v>71.3</v>
      </c>
      <c r="CY7" s="38">
        <v>71.849999999999994</v>
      </c>
      <c r="CZ7" s="38">
        <v>73.08</v>
      </c>
      <c r="DA7" s="38">
        <v>73.23</v>
      </c>
      <c r="DB7" s="38">
        <v>73.77</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v>
      </c>
      <c r="EH7" s="38">
        <v>0</v>
      </c>
      <c r="EI7" s="38">
        <v>1.0900000000000001</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dcterms:created xsi:type="dcterms:W3CDTF">2019-12-05T05:07:19Z</dcterms:created>
  <dcterms:modified xsi:type="dcterms:W3CDTF">2020-01-15T00:23:54Z</dcterms:modified>
  <cp:category/>
</cp:coreProperties>
</file>