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nan0311\Desktop\★調査報告ファイル\【0128期限】公営企業に係る経営比較分析表（平成30年度決算）の分析等について（依頼）\【経営比較分析表】2018_392111_47_1718\"/>
    </mc:Choice>
  </mc:AlternateContent>
  <workbookProtection workbookAlgorithmName="SHA-512" workbookHashValue="n5LGZaDHqLOy6oziMrsI3RgBXfnOfFjbfzXJIm8ZzfzseZoA34Br5p0EjUIVi1eh3W8F1YYA7Z0VnZkMbUMkkQ==" workbookSaltValue="q7sSy/U9vfvH9gxhQKguaQ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D10" i="4" s="1"/>
  <c r="Q6" i="5"/>
  <c r="P6" i="5"/>
  <c r="O6" i="5"/>
  <c r="N6" i="5"/>
  <c r="B10" i="4" s="1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BB10" i="4"/>
  <c r="AT10" i="4"/>
  <c r="AL10" i="4"/>
  <c r="W10" i="4"/>
  <c r="P10" i="4"/>
  <c r="I10" i="4"/>
  <c r="BB8" i="4"/>
  <c r="AT8" i="4"/>
  <c r="AL8" i="4"/>
  <c r="W8" i="4"/>
  <c r="P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<sst xmlns="http://schemas.openxmlformats.org/spreadsheetml/2006/main" count="228" uniqueCount="114">
  <si>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</si>
  <si>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</si>
  <si>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</si>
  <si>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</si>
  <si>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</si>
  <si>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</si>
  <si>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</si>
  <si>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</si>
  <si>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</si>
  <si>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</si>
  <si>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</si>
  <si>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</si>
  <si>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</si>
  <si>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</si>
  <si>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</si>
  <si>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</si>
  <si>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</si>
  <si>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</si>
  <si>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</si>
  <si>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</si>
  <si>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</si>
  <si>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</si>
  <si>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</si>
  <si>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</si>
  <si>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</si>
  <si>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</si>
  <si>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</si>
  <si>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</si>
  <si>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</si>
  <si>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</si>
  <si>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</si>
  <si>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</si>
  <si>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</si>
  <si>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</si>
  <si>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</si>
  <si>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</si>
  <si>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</si>
  <si>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</si>
  <si>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</si>
  <si>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</si>
  <si>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</si>
  <si>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</si>
  <si>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</si>
  <si>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</si>
  <si>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</si>
  <si>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</si>
  <si>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</si>
  <si>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</si>
  <si>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</si>
  <si>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</si>
  <si>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</si>
  <si>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</si>
  <si>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</si>
  <si>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</si>
  <si>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</si>
  <si>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</si>
  <si>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</si>
  <si>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</si>
  <si>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</si>
  <si>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</si>
  <si>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</si>
  <si>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</si>
  <si>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</si>
  <si>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</si>
  <si>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</si>
  <si>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</si>
  <si>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</si>
  <si>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</si>
  <si>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</si>
  <si>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</si>
  <si>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</si>
  <si>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</si>
  <si>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</si>
  <si>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</si>
  <si>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</si>
  <si>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</si>
  <si>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</si>
  <si>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</si>
  <si>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</si>
  <si>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</si>
  <si>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</si>
  <si>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</si>
  <si>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</si>
  <si>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</si>
  <si>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</si>
  <si>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</si>
  <si>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</si>
  <si>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</si>
  <si>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</si>
  <si>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</si>
  <si>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</si>
  <si>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</si>
  <si>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</si>
  <si>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</si>
  <si>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</si>
  <si>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</si>
  <si>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</si>
  <si>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</si>
  <si>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香南市</t>
  </si>
  <si>
    <t>法非適用</t>
  </si>
  <si>
    <t>下水道事業</t>
  </si>
  <si>
    <t>公共下水道</t>
  </si>
  <si>
    <t>Cc2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</si>
  <si>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</si>
  <si>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</si>
  <si>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</si>
  <si>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</si>
  <si>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</si>
  <si>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</si>
  <si>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</si>
  <si>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</si>
  <si>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下水道使用者は面整備により微増しており、それに伴い下水道使用料も増加をしているが、多くを一般会計からの繰入金に依存しており、健全な経営に至っていない。
　併せて、さらなる下水道加入促進と、施設の維持管理等の経費削減が必要となっている。
　企業債残高対事業比率は、企業債を一般会計からの繰入金により負担としている。
　施設利用率は、平均値より低い数値となっているが、現在も面整備を進めている。</t>
    <rPh sb="1" eb="4">
      <t>ゲスイドウ</t>
    </rPh>
    <rPh sb="4" eb="7">
      <t>シヨウシャ</t>
    </rPh>
    <rPh sb="8" eb="9">
      <t>メン</t>
    </rPh>
    <rPh sb="9" eb="11">
      <t>セイビ</t>
    </rPh>
    <rPh sb="14" eb="16">
      <t>ビゾウ</t>
    </rPh>
    <rPh sb="24" eb="25">
      <t>トモナ</t>
    </rPh>
    <rPh sb="26" eb="29">
      <t>ゲスイドウ</t>
    </rPh>
    <rPh sb="29" eb="32">
      <t>シヨウリョウ</t>
    </rPh>
    <rPh sb="33" eb="35">
      <t>ゾウカ</t>
    </rPh>
    <rPh sb="42" eb="43">
      <t>オオ</t>
    </rPh>
    <rPh sb="45" eb="47">
      <t>イッパン</t>
    </rPh>
    <rPh sb="47" eb="49">
      <t>カイケイ</t>
    </rPh>
    <rPh sb="52" eb="55">
      <t>クリイレキン</t>
    </rPh>
    <rPh sb="56" eb="58">
      <t>イゾン</t>
    </rPh>
    <rPh sb="63" eb="65">
      <t>ケンゼン</t>
    </rPh>
    <rPh sb="66" eb="68">
      <t>ケイエイ</t>
    </rPh>
    <rPh sb="69" eb="70">
      <t>イタ</t>
    </rPh>
    <rPh sb="78" eb="79">
      <t>アワ</t>
    </rPh>
    <rPh sb="86" eb="89">
      <t>ゲスイドウ</t>
    </rPh>
    <rPh sb="89" eb="91">
      <t>カニュウ</t>
    </rPh>
    <rPh sb="91" eb="93">
      <t>ソクシン</t>
    </rPh>
    <rPh sb="95" eb="97">
      <t>シセツ</t>
    </rPh>
    <rPh sb="98" eb="100">
      <t>イジ</t>
    </rPh>
    <rPh sb="100" eb="102">
      <t>カンリ</t>
    </rPh>
    <rPh sb="102" eb="103">
      <t>トウ</t>
    </rPh>
    <rPh sb="104" eb="106">
      <t>ケイヒ</t>
    </rPh>
    <rPh sb="106" eb="108">
      <t>サクゲン</t>
    </rPh>
    <rPh sb="109" eb="111">
      <t>ヒツヨウ</t>
    </rPh>
    <rPh sb="120" eb="123">
      <t>キギョウサイ</t>
    </rPh>
    <rPh sb="123" eb="125">
      <t>ザンダカ</t>
    </rPh>
    <rPh sb="125" eb="126">
      <t>タイ</t>
    </rPh>
    <phoneticPr fontId="4"/>
  </si>
  <si>
    <t>　処理場は、平成15年度に供用開始しており、機器の取り替えや更新が必要となっている。
　また、今後はストックマネジメント計画を策定し、地震津波対策計画に基づいた管路、施設の整備が必要となる。
　管路については、TVカメラ調査や人孔目視調査等を行っている。</t>
    <rPh sb="1" eb="4">
      <t>ショリジョウ</t>
    </rPh>
    <rPh sb="6" eb="8">
      <t>ヘイセイ</t>
    </rPh>
    <rPh sb="10" eb="12">
      <t>ネンド</t>
    </rPh>
    <rPh sb="13" eb="15">
      <t>キョウヨウ</t>
    </rPh>
    <rPh sb="15" eb="17">
      <t>カイシ</t>
    </rPh>
    <rPh sb="22" eb="24">
      <t>キキ</t>
    </rPh>
    <rPh sb="25" eb="26">
      <t>ト</t>
    </rPh>
    <rPh sb="27" eb="28">
      <t>カ</t>
    </rPh>
    <rPh sb="30" eb="32">
      <t>コウシン</t>
    </rPh>
    <rPh sb="33" eb="35">
      <t>ヒツヨウ</t>
    </rPh>
    <rPh sb="47" eb="49">
      <t>コンゴ</t>
    </rPh>
    <rPh sb="60" eb="62">
      <t>ケイカク</t>
    </rPh>
    <rPh sb="63" eb="65">
      <t>サクテイ</t>
    </rPh>
    <rPh sb="67" eb="69">
      <t>ジシン</t>
    </rPh>
    <rPh sb="69" eb="71">
      <t>ツナミ</t>
    </rPh>
    <rPh sb="71" eb="73">
      <t>タイサク</t>
    </rPh>
    <rPh sb="73" eb="75">
      <t>ケイカク</t>
    </rPh>
    <rPh sb="76" eb="77">
      <t>モト</t>
    </rPh>
    <rPh sb="80" eb="82">
      <t>カンロ</t>
    </rPh>
    <rPh sb="83" eb="85">
      <t>シセツ</t>
    </rPh>
    <rPh sb="86" eb="88">
      <t>セイビ</t>
    </rPh>
    <rPh sb="89" eb="91">
      <t>ヒツヨウ</t>
    </rPh>
    <rPh sb="97" eb="99">
      <t>カンロ</t>
    </rPh>
    <rPh sb="110" eb="112">
      <t>チョウサ</t>
    </rPh>
    <rPh sb="113" eb="115">
      <t>ジンコウ</t>
    </rPh>
    <rPh sb="115" eb="117">
      <t>モクシ</t>
    </rPh>
    <rPh sb="117" eb="119">
      <t>チョウサ</t>
    </rPh>
    <rPh sb="119" eb="120">
      <t>トウ</t>
    </rPh>
    <rPh sb="121" eb="122">
      <t>オコナ</t>
    </rPh>
    <phoneticPr fontId="4"/>
  </si>
  <si>
    <t>　現状は、一般会計からの繰入に頼っており健全な経営とは言えず、下水道全体計画に沿って、処理場（公共下水道、農集排、漁集排）の統合を推進し、維持管理経費の削減を図っていく。
　また、令和2年度には企業会計に移行を予定しており、下水道使用料の見直しも視野に入れた改革が必要である。</t>
    <rPh sb="1" eb="3">
      <t>ゲンジョウ</t>
    </rPh>
    <rPh sb="5" eb="7">
      <t>イッパン</t>
    </rPh>
    <rPh sb="7" eb="9">
      <t>カイケイ</t>
    </rPh>
    <rPh sb="12" eb="14">
      <t>クリイレ</t>
    </rPh>
    <rPh sb="15" eb="16">
      <t>タヨ</t>
    </rPh>
    <rPh sb="20" eb="22">
      <t>ケンゼン</t>
    </rPh>
    <rPh sb="23" eb="25">
      <t>ケイエイ</t>
    </rPh>
    <rPh sb="27" eb="28">
      <t>イ</t>
    </rPh>
    <rPh sb="31" eb="34">
      <t>ゲスイドウ</t>
    </rPh>
    <rPh sb="34" eb="36">
      <t>ゼンタイ</t>
    </rPh>
    <rPh sb="36" eb="38">
      <t>ケイカク</t>
    </rPh>
    <rPh sb="39" eb="40">
      <t>ソ</t>
    </rPh>
    <rPh sb="43" eb="46">
      <t>ショリジョウ</t>
    </rPh>
    <rPh sb="47" eb="49">
      <t>コウキョウ</t>
    </rPh>
    <rPh sb="49" eb="52">
      <t>ゲスイドウ</t>
    </rPh>
    <rPh sb="53" eb="56">
      <t>ノウシュウハイ</t>
    </rPh>
    <rPh sb="57" eb="59">
      <t>ギョシュウ</t>
    </rPh>
    <rPh sb="59" eb="60">
      <t>ハイ</t>
    </rPh>
    <rPh sb="62" eb="64">
      <t>トウゴウ</t>
    </rPh>
    <rPh sb="65" eb="67">
      <t>スイシン</t>
    </rPh>
    <rPh sb="69" eb="71">
      <t>イジ</t>
    </rPh>
    <rPh sb="71" eb="73">
      <t>カンリ</t>
    </rPh>
    <rPh sb="73" eb="75">
      <t>ケイヒ</t>
    </rPh>
    <rPh sb="76" eb="78">
      <t>サクゲン</t>
    </rPh>
    <rPh sb="79" eb="80">
      <t>ハカ</t>
    </rPh>
    <rPh sb="90" eb="92">
      <t>レイワ</t>
    </rPh>
    <rPh sb="93" eb="95">
      <t>ネンド</t>
    </rPh>
    <rPh sb="97" eb="99">
      <t>キギョウ</t>
    </rPh>
    <rPh sb="102" eb="104">
      <t>イコウ</t>
    </rPh>
    <rPh sb="105" eb="107">
      <t>ヨテイ</t>
    </rPh>
    <rPh sb="112" eb="115">
      <t>ゲスイドウ</t>
    </rPh>
    <rPh sb="115" eb="118">
      <t>シヨウリョウ</t>
    </rPh>
    <rPh sb="119" eb="121">
      <t>ミナオ</t>
    </rPh>
    <rPh sb="123" eb="125">
      <t>シヤ</t>
    </rPh>
    <rPh sb="126" eb="127">
      <t>イ</t>
    </rPh>
    <rPh sb="129" eb="131">
      <t>カイカク</t>
    </rPh>
    <rPh sb="132" eb="134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</si>
</sst>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2-4131-94E2-36DC0F38B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0.16</c:v>
                </c:pt>
                <c:pt idx="1">
                  <c:v>0.33</c:v>
                </c:pt>
                <c:pt idx="2">
                  <c:v>0.21</c:v>
                </c:pt>
                <c:pt idx="3">
                  <c:v>0.16</c:v>
                </c:pt>
                <c:pt idx="4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2-4131-94E2-36DC0F38B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39.86</c:v>
                </c:pt>
                <c:pt idx="1">
                  <c:v>39.4</c:v>
                </c:pt>
                <c:pt idx="2">
                  <c:v>38.799999999999997</c:v>
                </c:pt>
                <c:pt idx="3">
                  <c:v>38.17</c:v>
                </c:pt>
                <c:pt idx="4">
                  <c:v>42.4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3-4F8D-9EB2-BDD6612E5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41.63</c:v>
                </c:pt>
                <c:pt idx="1">
                  <c:v>44.89</c:v>
                </c:pt>
                <c:pt idx="2">
                  <c:v>40.75</c:v>
                </c:pt>
                <c:pt idx="3">
                  <c:v>53.5</c:v>
                </c:pt>
                <c:pt idx="4">
                  <c:v>52.58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3-4F8D-9EB2-BDD6612E5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66.83</c:v>
                </c:pt>
                <c:pt idx="1">
                  <c:v>68.31</c:v>
                </c:pt>
                <c:pt idx="2">
                  <c:v>67.849999999999994</c:v>
                </c:pt>
                <c:pt idx="3">
                  <c:v>68.900000000000006</c:v>
                </c:pt>
                <c:pt idx="4">
                  <c:v>71.010000000000005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61-4CC3-9C7D-904F35706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66.33</c:v>
                </c:pt>
                <c:pt idx="1">
                  <c:v>64.89</c:v>
                </c:pt>
                <c:pt idx="2">
                  <c:v>64.97</c:v>
                </c:pt>
                <c:pt idx="3">
                  <c:v>83.51</c:v>
                </c:pt>
                <c:pt idx="4">
                  <c:v>83.02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1-4CC3-9C7D-904F35706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94.75</c:v>
                </c:pt>
                <c:pt idx="1">
                  <c:v>127.67</c:v>
                </c:pt>
                <c:pt idx="2">
                  <c:v>106.25</c:v>
                </c:pt>
                <c:pt idx="3">
                  <c:v>101.32</c:v>
                </c:pt>
                <c:pt idx="4">
                  <c:v>100.74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4-4EBB-9B60-205542A3E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4-4EBB-9B60-205542A3E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9-4307-837E-1E104E57D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9-4307-837E-1E104E57D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94-4238-BE82-4BE5764C0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4-4238-BE82-4BE5764C0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6-418D-BA22-059B9F71D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6-418D-BA22-059B9F71D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A-4A27-9D19-0C7B66235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A-4A27-9D19-0C7B66235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128.57</c:v>
                </c:pt>
                <c:pt idx="1">
                  <c:v>198.18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C2-4876-B4DA-926D84FFC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1315.67</c:v>
                </c:pt>
                <c:pt idx="1">
                  <c:v>1240.1600000000001</c:v>
                </c:pt>
                <c:pt idx="2">
                  <c:v>1193.49</c:v>
                </c:pt>
                <c:pt idx="3">
                  <c:v>966.33</c:v>
                </c:pt>
                <c:pt idx="4">
                  <c:v>958.81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2-4876-B4DA-926D84FFC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68.45</c:v>
                </c:pt>
                <c:pt idx="1">
                  <c:v>68.84</c:v>
                </c:pt>
                <c:pt idx="2">
                  <c:v>67.16</c:v>
                </c:pt>
                <c:pt idx="3">
                  <c:v>65.64</c:v>
                </c:pt>
                <c:pt idx="4">
                  <c:v>56.8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B-42D3-A93E-22BF388BF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60.78</c:v>
                </c:pt>
                <c:pt idx="1">
                  <c:v>60.17</c:v>
                </c:pt>
                <c:pt idx="2">
                  <c:v>65.569999999999993</c:v>
                </c:pt>
                <c:pt idx="3">
                  <c:v>81.739999999999995</c:v>
                </c:pt>
                <c:pt idx="4">
                  <c:v>82.88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B-42D3-A93E-22BF388BF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192.28</c:v>
                </c:pt>
                <c:pt idx="1">
                  <c:v>191.36</c:v>
                </c:pt>
                <c:pt idx="2">
                  <c:v>195.15</c:v>
                </c:pt>
                <c:pt idx="3">
                  <c:v>199.05</c:v>
                </c:pt>
                <c:pt idx="4">
                  <c:v>230.99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8-4E90-96F1-94EEBD32E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276.26</c:v>
                </c:pt>
                <c:pt idx="1">
                  <c:v>281.52999999999997</c:v>
                </c:pt>
                <c:pt idx="2">
                  <c:v>263.04000000000002</c:v>
                </c:pt>
                <c:pt idx="3">
                  <c:v>194.31</c:v>
                </c:pt>
                <c:pt idx="4">
                  <c:v>190.99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8-4E90-96F1-94EEBD32E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31" zoomScale="80" zoomScaleNormal="8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高知県　香南市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8" t="s">
        <v>1</v>
      </c>
      <c r="C7" s="58"/>
      <c r="D7" s="58"/>
      <c r="E7" s="58"/>
      <c r="F7" s="58"/>
      <c r="G7" s="58"/>
      <c r="H7" s="58"/>
      <c r="I7" s="58" t="s">
        <v>2</v>
      </c>
      <c r="J7" s="58"/>
      <c r="K7" s="58"/>
      <c r="L7" s="58"/>
      <c r="M7" s="58"/>
      <c r="N7" s="58"/>
      <c r="O7" s="58"/>
      <c r="P7" s="58" t="s">
        <v>3</v>
      </c>
      <c r="Q7" s="58"/>
      <c r="R7" s="58"/>
      <c r="S7" s="58"/>
      <c r="T7" s="58"/>
      <c r="U7" s="58"/>
      <c r="V7" s="58"/>
      <c r="W7" s="58" t="s">
        <v>4</v>
      </c>
      <c r="X7" s="58"/>
      <c r="Y7" s="58"/>
      <c r="Z7" s="58"/>
      <c r="AA7" s="58"/>
      <c r="AB7" s="58"/>
      <c r="AC7" s="58"/>
      <c r="AD7" s="58" t="s">
        <v>5</v>
      </c>
      <c r="AE7" s="58"/>
      <c r="AF7" s="58"/>
      <c r="AG7" s="58"/>
      <c r="AH7" s="58"/>
      <c r="AI7" s="58"/>
      <c r="AJ7" s="58"/>
      <c r="AK7" s="3"/>
      <c r="AL7" s="58" t="s">
        <v>6</v>
      </c>
      <c r="AM7" s="58"/>
      <c r="AN7" s="58"/>
      <c r="AO7" s="58"/>
      <c r="AP7" s="58"/>
      <c r="AQ7" s="58"/>
      <c r="AR7" s="58"/>
      <c r="AS7" s="58"/>
      <c r="AT7" s="58" t="s">
        <v>7</v>
      </c>
      <c r="AU7" s="58"/>
      <c r="AV7" s="58"/>
      <c r="AW7" s="58"/>
      <c r="AX7" s="58"/>
      <c r="AY7" s="58"/>
      <c r="AZ7" s="58"/>
      <c r="BA7" s="58"/>
      <c r="BB7" s="58" t="s">
        <v>8</v>
      </c>
      <c r="BC7" s="58"/>
      <c r="BD7" s="58"/>
      <c r="BE7" s="58"/>
      <c r="BF7" s="58"/>
      <c r="BG7" s="58"/>
      <c r="BH7" s="58"/>
      <c r="BI7" s="58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Cc2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62">
        <f>データ!S6</f>
        <v>33368</v>
      </c>
      <c r="AM8" s="62"/>
      <c r="AN8" s="62"/>
      <c r="AO8" s="62"/>
      <c r="AP8" s="62"/>
      <c r="AQ8" s="62"/>
      <c r="AR8" s="62"/>
      <c r="AS8" s="62"/>
      <c r="AT8" s="61">
        <f>データ!T6</f>
        <v>126.46</v>
      </c>
      <c r="AU8" s="61"/>
      <c r="AV8" s="61"/>
      <c r="AW8" s="61"/>
      <c r="AX8" s="61"/>
      <c r="AY8" s="61"/>
      <c r="AZ8" s="61"/>
      <c r="BA8" s="61"/>
      <c r="BB8" s="61">
        <f>データ!U6</f>
        <v>263.86</v>
      </c>
      <c r="BC8" s="61"/>
      <c r="BD8" s="61"/>
      <c r="BE8" s="61"/>
      <c r="BF8" s="61"/>
      <c r="BG8" s="61"/>
      <c r="BH8" s="61"/>
      <c r="BI8" s="61"/>
      <c r="BJ8" s="3"/>
      <c r="BK8" s="3"/>
      <c r="BL8" s="63" t="s">
        <v>10</v>
      </c>
      <c r="BM8" s="64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58" t="s">
        <v>12</v>
      </c>
      <c r="C9" s="58"/>
      <c r="D9" s="58"/>
      <c r="E9" s="58"/>
      <c r="F9" s="58"/>
      <c r="G9" s="58"/>
      <c r="H9" s="58"/>
      <c r="I9" s="58" t="s">
        <v>13</v>
      </c>
      <c r="J9" s="58"/>
      <c r="K9" s="58"/>
      <c r="L9" s="58"/>
      <c r="M9" s="58"/>
      <c r="N9" s="58"/>
      <c r="O9" s="58"/>
      <c r="P9" s="58" t="s">
        <v>14</v>
      </c>
      <c r="Q9" s="58"/>
      <c r="R9" s="58"/>
      <c r="S9" s="58"/>
      <c r="T9" s="58"/>
      <c r="U9" s="58"/>
      <c r="V9" s="58"/>
      <c r="W9" s="58" t="s">
        <v>15</v>
      </c>
      <c r="X9" s="58"/>
      <c r="Y9" s="58"/>
      <c r="Z9" s="58"/>
      <c r="AA9" s="58"/>
      <c r="AB9" s="58"/>
      <c r="AC9" s="58"/>
      <c r="AD9" s="58" t="s">
        <v>16</v>
      </c>
      <c r="AE9" s="58"/>
      <c r="AF9" s="58"/>
      <c r="AG9" s="58"/>
      <c r="AH9" s="58"/>
      <c r="AI9" s="58"/>
      <c r="AJ9" s="58"/>
      <c r="AK9" s="3"/>
      <c r="AL9" s="58" t="s">
        <v>17</v>
      </c>
      <c r="AM9" s="58"/>
      <c r="AN9" s="58"/>
      <c r="AO9" s="58"/>
      <c r="AP9" s="58"/>
      <c r="AQ9" s="58"/>
      <c r="AR9" s="58"/>
      <c r="AS9" s="58"/>
      <c r="AT9" s="58" t="s">
        <v>18</v>
      </c>
      <c r="AU9" s="58"/>
      <c r="AV9" s="58"/>
      <c r="AW9" s="58"/>
      <c r="AX9" s="58"/>
      <c r="AY9" s="58"/>
      <c r="AZ9" s="58"/>
      <c r="BA9" s="58"/>
      <c r="BB9" s="58" t="s">
        <v>19</v>
      </c>
      <c r="BC9" s="58"/>
      <c r="BD9" s="58"/>
      <c r="BE9" s="58"/>
      <c r="BF9" s="58"/>
      <c r="BG9" s="58"/>
      <c r="BH9" s="58"/>
      <c r="BI9" s="58"/>
      <c r="BJ9" s="3"/>
      <c r="BK9" s="3"/>
      <c r="BL9" s="59" t="s">
        <v>20</v>
      </c>
      <c r="BM9" s="60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1" t="str">
        <f>データ!N6</f>
        <v>-</v>
      </c>
      <c r="C10" s="61"/>
      <c r="D10" s="61"/>
      <c r="E10" s="61"/>
      <c r="F10" s="61"/>
      <c r="G10" s="61"/>
      <c r="H10" s="61"/>
      <c r="I10" s="61" t="str">
        <f>データ!O6</f>
        <v>該当数値なし</v>
      </c>
      <c r="J10" s="61"/>
      <c r="K10" s="61"/>
      <c r="L10" s="61"/>
      <c r="M10" s="61"/>
      <c r="N10" s="61"/>
      <c r="O10" s="61"/>
      <c r="P10" s="61">
        <f>データ!P6</f>
        <v>15.65</v>
      </c>
      <c r="Q10" s="61"/>
      <c r="R10" s="61"/>
      <c r="S10" s="61"/>
      <c r="T10" s="61"/>
      <c r="U10" s="61"/>
      <c r="V10" s="61"/>
      <c r="W10" s="61">
        <f>データ!Q6</f>
        <v>80.680000000000007</v>
      </c>
      <c r="X10" s="61"/>
      <c r="Y10" s="61"/>
      <c r="Z10" s="61"/>
      <c r="AA10" s="61"/>
      <c r="AB10" s="61"/>
      <c r="AC10" s="61"/>
      <c r="AD10" s="62">
        <f>データ!R6</f>
        <v>2376</v>
      </c>
      <c r="AE10" s="62"/>
      <c r="AF10" s="62"/>
      <c r="AG10" s="62"/>
      <c r="AH10" s="62"/>
      <c r="AI10" s="62"/>
      <c r="AJ10" s="62"/>
      <c r="AK10" s="2"/>
      <c r="AL10" s="62">
        <f>データ!V6</f>
        <v>5201</v>
      </c>
      <c r="AM10" s="62"/>
      <c r="AN10" s="62"/>
      <c r="AO10" s="62"/>
      <c r="AP10" s="62"/>
      <c r="AQ10" s="62"/>
      <c r="AR10" s="62"/>
      <c r="AS10" s="62"/>
      <c r="AT10" s="61">
        <f>データ!W6</f>
        <v>1.21</v>
      </c>
      <c r="AU10" s="61"/>
      <c r="AV10" s="61"/>
      <c r="AW10" s="61"/>
      <c r="AX10" s="61"/>
      <c r="AY10" s="61"/>
      <c r="AZ10" s="61"/>
      <c r="BA10" s="61"/>
      <c r="BB10" s="61">
        <f>データ!X6</f>
        <v>4298.3500000000004</v>
      </c>
      <c r="BC10" s="61"/>
      <c r="BD10" s="61"/>
      <c r="BE10" s="61"/>
      <c r="BF10" s="61"/>
      <c r="BG10" s="61"/>
      <c r="BH10" s="61"/>
      <c r="BI10" s="61"/>
      <c r="BJ10" s="2"/>
      <c r="BK10" s="2"/>
      <c r="BL10" s="51" t="s">
        <v>22</v>
      </c>
      <c r="BM10" s="52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3" t="s">
        <v>24</v>
      </c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</row>
    <row r="14" spans="1:78" ht="13.5" customHeight="1" x14ac:dyDescent="0.15">
      <c r="A14" s="2"/>
      <c r="B14" s="55" t="s">
        <v>25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7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77" t="s">
        <v>111</v>
      </c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9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77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9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77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9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77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9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77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9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77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9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77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9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77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9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77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9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77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9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77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9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77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9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77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9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77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9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77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9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77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9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77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9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77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9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7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9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7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9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77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9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77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9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77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9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77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9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77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9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77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9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77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9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77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9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80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2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83" t="s">
        <v>27</v>
      </c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86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77" t="s">
        <v>112</v>
      </c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9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77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9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77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9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77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9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77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79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77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9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77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9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77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9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77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9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7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79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7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9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7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9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7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79"/>
    </row>
    <row r="60" spans="1:78" ht="13.5" customHeight="1" x14ac:dyDescent="0.15">
      <c r="A60" s="2"/>
      <c r="B60" s="42" t="s">
        <v>28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4"/>
      <c r="BK60" s="2"/>
      <c r="BL60" s="77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9"/>
    </row>
    <row r="61" spans="1:78" ht="13.5" customHeight="1" x14ac:dyDescent="0.15">
      <c r="A61" s="2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4"/>
      <c r="BK61" s="2"/>
      <c r="BL61" s="77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9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77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  <c r="BX62" s="78"/>
      <c r="BY62" s="78"/>
      <c r="BZ62" s="79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80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2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83" t="s">
        <v>29</v>
      </c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86"/>
      <c r="BM65" s="87"/>
      <c r="BN65" s="87"/>
      <c r="BO65" s="87"/>
      <c r="BP65" s="87"/>
      <c r="BQ65" s="87"/>
      <c r="BR65" s="87"/>
      <c r="BS65" s="87"/>
      <c r="BT65" s="87"/>
      <c r="BU65" s="87"/>
      <c r="BV65" s="87"/>
      <c r="BW65" s="87"/>
      <c r="BX65" s="87"/>
      <c r="BY65" s="87"/>
      <c r="BZ65" s="8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77" t="s">
        <v>113</v>
      </c>
      <c r="BM66" s="78"/>
      <c r="BN66" s="78"/>
      <c r="BO66" s="78"/>
      <c r="BP66" s="78"/>
      <c r="BQ66" s="78"/>
      <c r="BR66" s="78"/>
      <c r="BS66" s="78"/>
      <c r="BT66" s="78"/>
      <c r="BU66" s="78"/>
      <c r="BV66" s="78"/>
      <c r="BW66" s="78"/>
      <c r="BX66" s="78"/>
      <c r="BY66" s="78"/>
      <c r="BZ66" s="79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77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/>
      <c r="BY67" s="78"/>
      <c r="BZ67" s="79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77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79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77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9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77"/>
      <c r="BM70" s="78"/>
      <c r="BN70" s="78"/>
      <c r="BO70" s="78"/>
      <c r="BP70" s="78"/>
      <c r="BQ70" s="78"/>
      <c r="BR70" s="78"/>
      <c r="BS70" s="78"/>
      <c r="BT70" s="78"/>
      <c r="BU70" s="78"/>
      <c r="BV70" s="78"/>
      <c r="BW70" s="78"/>
      <c r="BX70" s="78"/>
      <c r="BY70" s="78"/>
      <c r="BZ70" s="79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77"/>
      <c r="BM71" s="78"/>
      <c r="BN71" s="78"/>
      <c r="BO71" s="78"/>
      <c r="BP71" s="78"/>
      <c r="BQ71" s="78"/>
      <c r="BR71" s="78"/>
      <c r="BS71" s="78"/>
      <c r="BT71" s="78"/>
      <c r="BU71" s="78"/>
      <c r="BV71" s="78"/>
      <c r="BW71" s="78"/>
      <c r="BX71" s="78"/>
      <c r="BY71" s="78"/>
      <c r="BZ71" s="79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77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  <c r="BX72" s="78"/>
      <c r="BY72" s="78"/>
      <c r="BZ72" s="79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77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79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77"/>
      <c r="BM74" s="78"/>
      <c r="BN74" s="78"/>
      <c r="BO74" s="78"/>
      <c r="BP74" s="78"/>
      <c r="BQ74" s="78"/>
      <c r="BR74" s="78"/>
      <c r="BS74" s="78"/>
      <c r="BT74" s="78"/>
      <c r="BU74" s="78"/>
      <c r="BV74" s="78"/>
      <c r="BW74" s="78"/>
      <c r="BX74" s="78"/>
      <c r="BY74" s="78"/>
      <c r="BZ74" s="79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77"/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  <c r="BX75" s="78"/>
      <c r="BY75" s="78"/>
      <c r="BZ75" s="79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77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79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77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79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77"/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8"/>
      <c r="BX78" s="78"/>
      <c r="BY78" s="78"/>
      <c r="BZ78" s="79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77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/>
      <c r="BY79" s="78"/>
      <c r="BZ79" s="79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77"/>
      <c r="BM80" s="78"/>
      <c r="BN80" s="78"/>
      <c r="BO80" s="78"/>
      <c r="BP80" s="78"/>
      <c r="BQ80" s="78"/>
      <c r="BR80" s="78"/>
      <c r="BS80" s="78"/>
      <c r="BT80" s="78"/>
      <c r="BU80" s="78"/>
      <c r="BV80" s="78"/>
      <c r="BW80" s="78"/>
      <c r="BX80" s="78"/>
      <c r="BY80" s="78"/>
      <c r="BZ80" s="79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77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/>
      <c r="BY81" s="78"/>
      <c r="BZ81" s="79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80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2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【682.78】</v>
      </c>
      <c r="I86" s="26" t="str">
        <f>データ!CA6</f>
        <v>【100.91】</v>
      </c>
      <c r="J86" s="26" t="str">
        <f>データ!CL6</f>
        <v>【136.86】</v>
      </c>
      <c r="K86" s="26" t="str">
        <f>データ!CW6</f>
        <v>【58.98】</v>
      </c>
      <c r="L86" s="26" t="str">
        <f>データ!DH6</f>
        <v>【95.20】</v>
      </c>
      <c r="M86" s="26" t="s">
        <v>43</v>
      </c>
      <c r="N86" s="26" t="s">
        <v>44</v>
      </c>
      <c r="O86" s="26" t="str">
        <f>データ!EO6</f>
        <v>【0.23】</v>
      </c>
    </row>
  </sheetData>
  <sheetProtection algorithmName="SHA-512" hashValue="0ETsqkJtDSf5Q0Ovz7JWY4tn/AZKq03J0w5pP71/ePJiYM9mN0ReFbpPgMNvZOR3LlHENi9aS9pBXA75K6J1AA==" saltValue="3dhgYQRF5ghCxRldp535TA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0" t="s">
        <v>54</v>
      </c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2"/>
      <c r="Y3" s="76" t="s">
        <v>55</v>
      </c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 t="s">
        <v>56</v>
      </c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73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/>
      <c r="Y4" s="69" t="s">
        <v>58</v>
      </c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 t="s">
        <v>59</v>
      </c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 t="s">
        <v>60</v>
      </c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 t="s">
        <v>61</v>
      </c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 t="s">
        <v>62</v>
      </c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 t="s">
        <v>63</v>
      </c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 t="s">
        <v>64</v>
      </c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 t="s">
        <v>65</v>
      </c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 t="s">
        <v>66</v>
      </c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 t="s">
        <v>67</v>
      </c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 t="s">
        <v>68</v>
      </c>
      <c r="EF4" s="69"/>
      <c r="EG4" s="69"/>
      <c r="EH4" s="69"/>
      <c r="EI4" s="69"/>
      <c r="EJ4" s="69"/>
      <c r="EK4" s="69"/>
      <c r="EL4" s="69"/>
      <c r="EM4" s="69"/>
      <c r="EN4" s="69"/>
      <c r="EO4" s="69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2018</v>
      </c>
      <c r="C6" s="33">
        <f t="shared" ref="C6:X6" si="3">C7</f>
        <v>392111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高知県　香南市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Cc2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15.65</v>
      </c>
      <c r="Q6" s="34">
        <f t="shared" si="3"/>
        <v>80.680000000000007</v>
      </c>
      <c r="R6" s="34">
        <f t="shared" si="3"/>
        <v>2376</v>
      </c>
      <c r="S6" s="34">
        <f t="shared" si="3"/>
        <v>33368</v>
      </c>
      <c r="T6" s="34">
        <f t="shared" si="3"/>
        <v>126.46</v>
      </c>
      <c r="U6" s="34">
        <f t="shared" si="3"/>
        <v>263.86</v>
      </c>
      <c r="V6" s="34">
        <f t="shared" si="3"/>
        <v>5201</v>
      </c>
      <c r="W6" s="34">
        <f t="shared" si="3"/>
        <v>1.21</v>
      </c>
      <c r="X6" s="34">
        <f t="shared" si="3"/>
        <v>4298.3500000000004</v>
      </c>
      <c r="Y6" s="35">
        <f>IF(Y7="",NA(),Y7)</f>
        <v>94.75</v>
      </c>
      <c r="Z6" s="35">
        <f t="shared" ref="Z6:AH6" si="4">IF(Z7="",NA(),Z7)</f>
        <v>127.67</v>
      </c>
      <c r="AA6" s="35">
        <f t="shared" si="4"/>
        <v>106.25</v>
      </c>
      <c r="AB6" s="35">
        <f t="shared" si="4"/>
        <v>101.32</v>
      </c>
      <c r="AC6" s="35">
        <f t="shared" si="4"/>
        <v>100.74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128.57</v>
      </c>
      <c r="BG6" s="35">
        <f t="shared" ref="BG6:BO6" si="7">IF(BG7="",NA(),BG7)</f>
        <v>198.18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1315.67</v>
      </c>
      <c r="BL6" s="35">
        <f t="shared" si="7"/>
        <v>1240.1600000000001</v>
      </c>
      <c r="BM6" s="35">
        <f t="shared" si="7"/>
        <v>1193.49</v>
      </c>
      <c r="BN6" s="35">
        <f t="shared" si="7"/>
        <v>966.33</v>
      </c>
      <c r="BO6" s="35">
        <f t="shared" si="7"/>
        <v>958.81</v>
      </c>
      <c r="BP6" s="34" t="str">
        <f>IF(BP7="","",IF(BP7="-","【-】","【"&amp;SUBSTITUTE(TEXT(BP7,"#,##0.00"),"-","△")&amp;"】"))</f>
        <v>【682.78】</v>
      </c>
      <c r="BQ6" s="35">
        <f>IF(BQ7="",NA(),BQ7)</f>
        <v>68.45</v>
      </c>
      <c r="BR6" s="35">
        <f t="shared" ref="BR6:BZ6" si="8">IF(BR7="",NA(),BR7)</f>
        <v>68.84</v>
      </c>
      <c r="BS6" s="35">
        <f t="shared" si="8"/>
        <v>67.16</v>
      </c>
      <c r="BT6" s="35">
        <f t="shared" si="8"/>
        <v>65.64</v>
      </c>
      <c r="BU6" s="35">
        <f t="shared" si="8"/>
        <v>56.8</v>
      </c>
      <c r="BV6" s="35">
        <f t="shared" si="8"/>
        <v>60.78</v>
      </c>
      <c r="BW6" s="35">
        <f t="shared" si="8"/>
        <v>60.17</v>
      </c>
      <c r="BX6" s="35">
        <f t="shared" si="8"/>
        <v>65.569999999999993</v>
      </c>
      <c r="BY6" s="35">
        <f t="shared" si="8"/>
        <v>81.739999999999995</v>
      </c>
      <c r="BZ6" s="35">
        <f t="shared" si="8"/>
        <v>82.88</v>
      </c>
      <c r="CA6" s="34" t="str">
        <f>IF(CA7="","",IF(CA7="-","【-】","【"&amp;SUBSTITUTE(TEXT(CA7,"#,##0.00"),"-","△")&amp;"】"))</f>
        <v>【100.91】</v>
      </c>
      <c r="CB6" s="35">
        <f>IF(CB7="",NA(),CB7)</f>
        <v>192.28</v>
      </c>
      <c r="CC6" s="35">
        <f t="shared" ref="CC6:CK6" si="9">IF(CC7="",NA(),CC7)</f>
        <v>191.36</v>
      </c>
      <c r="CD6" s="35">
        <f t="shared" si="9"/>
        <v>195.15</v>
      </c>
      <c r="CE6" s="35">
        <f t="shared" si="9"/>
        <v>199.05</v>
      </c>
      <c r="CF6" s="35">
        <f t="shared" si="9"/>
        <v>230.99</v>
      </c>
      <c r="CG6" s="35">
        <f t="shared" si="9"/>
        <v>276.26</v>
      </c>
      <c r="CH6" s="35">
        <f t="shared" si="9"/>
        <v>281.52999999999997</v>
      </c>
      <c r="CI6" s="35">
        <f t="shared" si="9"/>
        <v>263.04000000000002</v>
      </c>
      <c r="CJ6" s="35">
        <f t="shared" si="9"/>
        <v>194.31</v>
      </c>
      <c r="CK6" s="35">
        <f t="shared" si="9"/>
        <v>190.99</v>
      </c>
      <c r="CL6" s="34" t="str">
        <f>IF(CL7="","",IF(CL7="-","【-】","【"&amp;SUBSTITUTE(TEXT(CL7,"#,##0.00"),"-","△")&amp;"】"))</f>
        <v>【136.86】</v>
      </c>
      <c r="CM6" s="35">
        <f>IF(CM7="",NA(),CM7)</f>
        <v>39.86</v>
      </c>
      <c r="CN6" s="35">
        <f t="shared" ref="CN6:CV6" si="10">IF(CN7="",NA(),CN7)</f>
        <v>39.4</v>
      </c>
      <c r="CO6" s="35">
        <f t="shared" si="10"/>
        <v>38.799999999999997</v>
      </c>
      <c r="CP6" s="35">
        <f t="shared" si="10"/>
        <v>38.17</v>
      </c>
      <c r="CQ6" s="35">
        <f t="shared" si="10"/>
        <v>42.4</v>
      </c>
      <c r="CR6" s="35">
        <f t="shared" si="10"/>
        <v>41.63</v>
      </c>
      <c r="CS6" s="35">
        <f t="shared" si="10"/>
        <v>44.89</v>
      </c>
      <c r="CT6" s="35">
        <f t="shared" si="10"/>
        <v>40.75</v>
      </c>
      <c r="CU6" s="35">
        <f t="shared" si="10"/>
        <v>53.5</v>
      </c>
      <c r="CV6" s="35">
        <f t="shared" si="10"/>
        <v>52.58</v>
      </c>
      <c r="CW6" s="34" t="str">
        <f>IF(CW7="","",IF(CW7="-","【-】","【"&amp;SUBSTITUTE(TEXT(CW7,"#,##0.00"),"-","△")&amp;"】"))</f>
        <v>【58.98】</v>
      </c>
      <c r="CX6" s="35">
        <f>IF(CX7="",NA(),CX7)</f>
        <v>66.83</v>
      </c>
      <c r="CY6" s="35">
        <f t="shared" ref="CY6:DG6" si="11">IF(CY7="",NA(),CY7)</f>
        <v>68.31</v>
      </c>
      <c r="CZ6" s="35">
        <f t="shared" si="11"/>
        <v>67.849999999999994</v>
      </c>
      <c r="DA6" s="35">
        <f t="shared" si="11"/>
        <v>68.900000000000006</v>
      </c>
      <c r="DB6" s="35">
        <f t="shared" si="11"/>
        <v>71.010000000000005</v>
      </c>
      <c r="DC6" s="35">
        <f t="shared" si="11"/>
        <v>66.33</v>
      </c>
      <c r="DD6" s="35">
        <f t="shared" si="11"/>
        <v>64.89</v>
      </c>
      <c r="DE6" s="35">
        <f t="shared" si="11"/>
        <v>64.97</v>
      </c>
      <c r="DF6" s="35">
        <f t="shared" si="11"/>
        <v>83.51</v>
      </c>
      <c r="DG6" s="35">
        <f t="shared" si="11"/>
        <v>83.02</v>
      </c>
      <c r="DH6" s="34" t="str">
        <f>IF(DH7="","",IF(DH7="-","【-】","【"&amp;SUBSTITUTE(TEXT(DH7,"#,##0.00"),"-","△")&amp;"】"))</f>
        <v>【95.20】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0.16</v>
      </c>
      <c r="EK6" s="35">
        <f t="shared" si="14"/>
        <v>0.33</v>
      </c>
      <c r="EL6" s="35">
        <f t="shared" si="14"/>
        <v>0.21</v>
      </c>
      <c r="EM6" s="35">
        <f t="shared" si="14"/>
        <v>0.16</v>
      </c>
      <c r="EN6" s="35">
        <f t="shared" si="14"/>
        <v>0.13</v>
      </c>
      <c r="EO6" s="34" t="str">
        <f>IF(EO7="","",IF(EO7="-","【-】","【"&amp;SUBSTITUTE(TEXT(EO7,"#,##0.00"),"-","△")&amp;"】"))</f>
        <v>【0.23】</v>
      </c>
    </row>
    <row r="7" spans="1:145" s="36" customFormat="1" x14ac:dyDescent="0.15">
      <c r="A7" s="28"/>
      <c r="B7" s="37">
        <v>2018</v>
      </c>
      <c r="C7" s="37">
        <v>392111</v>
      </c>
      <c r="D7" s="37">
        <v>47</v>
      </c>
      <c r="E7" s="37">
        <v>17</v>
      </c>
      <c r="F7" s="37">
        <v>1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15.65</v>
      </c>
      <c r="Q7" s="38">
        <v>80.680000000000007</v>
      </c>
      <c r="R7" s="38">
        <v>2376</v>
      </c>
      <c r="S7" s="38">
        <v>33368</v>
      </c>
      <c r="T7" s="38">
        <v>126.46</v>
      </c>
      <c r="U7" s="38">
        <v>263.86</v>
      </c>
      <c r="V7" s="38">
        <v>5201</v>
      </c>
      <c r="W7" s="38">
        <v>1.21</v>
      </c>
      <c r="X7" s="38">
        <v>4298.3500000000004</v>
      </c>
      <c r="Y7" s="38">
        <v>94.75</v>
      </c>
      <c r="Z7" s="38">
        <v>127.67</v>
      </c>
      <c r="AA7" s="38">
        <v>106.25</v>
      </c>
      <c r="AB7" s="38">
        <v>101.32</v>
      </c>
      <c r="AC7" s="38">
        <v>100.74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128.57</v>
      </c>
      <c r="BG7" s="38">
        <v>198.18</v>
      </c>
      <c r="BH7" s="38">
        <v>0</v>
      </c>
      <c r="BI7" s="38">
        <v>0</v>
      </c>
      <c r="BJ7" s="38">
        <v>0</v>
      </c>
      <c r="BK7" s="38">
        <v>1315.67</v>
      </c>
      <c r="BL7" s="38">
        <v>1240.1600000000001</v>
      </c>
      <c r="BM7" s="38">
        <v>1193.49</v>
      </c>
      <c r="BN7" s="38">
        <v>966.33</v>
      </c>
      <c r="BO7" s="38">
        <v>958.81</v>
      </c>
      <c r="BP7" s="38">
        <v>682.78</v>
      </c>
      <c r="BQ7" s="38">
        <v>68.45</v>
      </c>
      <c r="BR7" s="38">
        <v>68.84</v>
      </c>
      <c r="BS7" s="38">
        <v>67.16</v>
      </c>
      <c r="BT7" s="38">
        <v>65.64</v>
      </c>
      <c r="BU7" s="38">
        <v>56.8</v>
      </c>
      <c r="BV7" s="38">
        <v>60.78</v>
      </c>
      <c r="BW7" s="38">
        <v>60.17</v>
      </c>
      <c r="BX7" s="38">
        <v>65.569999999999993</v>
      </c>
      <c r="BY7" s="38">
        <v>81.739999999999995</v>
      </c>
      <c r="BZ7" s="38">
        <v>82.88</v>
      </c>
      <c r="CA7" s="38">
        <v>100.91</v>
      </c>
      <c r="CB7" s="38">
        <v>192.28</v>
      </c>
      <c r="CC7" s="38">
        <v>191.36</v>
      </c>
      <c r="CD7" s="38">
        <v>195.15</v>
      </c>
      <c r="CE7" s="38">
        <v>199.05</v>
      </c>
      <c r="CF7" s="38">
        <v>230.99</v>
      </c>
      <c r="CG7" s="38">
        <v>276.26</v>
      </c>
      <c r="CH7" s="38">
        <v>281.52999999999997</v>
      </c>
      <c r="CI7" s="38">
        <v>263.04000000000002</v>
      </c>
      <c r="CJ7" s="38">
        <v>194.31</v>
      </c>
      <c r="CK7" s="38">
        <v>190.99</v>
      </c>
      <c r="CL7" s="38">
        <v>136.86000000000001</v>
      </c>
      <c r="CM7" s="38">
        <v>39.86</v>
      </c>
      <c r="CN7" s="38">
        <v>39.4</v>
      </c>
      <c r="CO7" s="38">
        <v>38.799999999999997</v>
      </c>
      <c r="CP7" s="38">
        <v>38.17</v>
      </c>
      <c r="CQ7" s="38">
        <v>42.4</v>
      </c>
      <c r="CR7" s="38">
        <v>41.63</v>
      </c>
      <c r="CS7" s="38">
        <v>44.89</v>
      </c>
      <c r="CT7" s="38">
        <v>40.75</v>
      </c>
      <c r="CU7" s="38">
        <v>53.5</v>
      </c>
      <c r="CV7" s="38">
        <v>52.58</v>
      </c>
      <c r="CW7" s="38">
        <v>58.98</v>
      </c>
      <c r="CX7" s="38">
        <v>66.83</v>
      </c>
      <c r="CY7" s="38">
        <v>68.31</v>
      </c>
      <c r="CZ7" s="38">
        <v>67.849999999999994</v>
      </c>
      <c r="DA7" s="38">
        <v>68.900000000000006</v>
      </c>
      <c r="DB7" s="38">
        <v>71.010000000000005</v>
      </c>
      <c r="DC7" s="38">
        <v>66.33</v>
      </c>
      <c r="DD7" s="38">
        <v>64.89</v>
      </c>
      <c r="DE7" s="38">
        <v>64.97</v>
      </c>
      <c r="DF7" s="38">
        <v>83.51</v>
      </c>
      <c r="DG7" s="38">
        <v>83.02</v>
      </c>
      <c r="DH7" s="38">
        <v>95.2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0.16</v>
      </c>
      <c r="EK7" s="38">
        <v>0.33</v>
      </c>
      <c r="EL7" s="38">
        <v>0.21</v>
      </c>
      <c r="EM7" s="38">
        <v>0.16</v>
      </c>
      <c r="EN7" s="38">
        <v>0.13</v>
      </c>
      <c r="EO7" s="38">
        <v>0.23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黒岩　保</cp:lastModifiedBy>
  <cp:lastPrinted>2020-01-14T09:11:23Z</cp:lastPrinted>
  <dcterms:created xsi:type="dcterms:W3CDTF">2019-12-05T05:07:21Z</dcterms:created>
  <dcterms:modified xsi:type="dcterms:W3CDTF">2020-01-20T04:33:27Z</dcterms:modified>
  <cp:category/>
</cp:coreProperties>
</file>