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480925\Desktop\庶務仕事\01 調査もの\h31\0110経営比較分析表\提出\"/>
    </mc:Choice>
  </mc:AlternateContent>
  <xr:revisionPtr revIDLastSave="0" documentId="13_ncr:1_{6B904C8C-B955-4175-A33C-459684BC47B2}" xr6:coauthVersionLast="36" xr6:coauthVersionMax="36" xr10:uidLastSave="{00000000-0000-0000-0000-000000000000}"/>
  <workbookProtection workbookAlgorithmName="SHA-512" workbookHashValue="OidB0sEUx3TDDvzakvOTA3jENuC5BVbqhWQDEg/rsVORAl6U97KG1VxIZch3IbhYP6YdxSRdtOCPh/THF3ZqbA==" workbookSaltValue="8vft0GeZR2tYP3A1yjJPA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<sst xmlns="http://schemas.openxmlformats.org/spreadsheetml/2006/main" count="228" uniqueCount="114">
  <si>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</si>
  <si>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</si>
  <si>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</si>
  <si>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</si>
  <si>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</si>
  <si>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</si>
  <si>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</si>
  <si>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</si>
  <si>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</si>
  <si>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</si>
  <si>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</si>
  <si>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</si>
  <si>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</si>
  <si>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</si>
  <si>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</si>
  <si>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</si>
  <si>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</si>
  <si>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</si>
  <si>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</si>
  <si>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</si>
  <si>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</si>
  <si>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</si>
  <si>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</si>
  <si>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</si>
  <si>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</si>
  <si>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</si>
  <si>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</si>
  <si>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</si>
  <si>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</si>
  <si>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</si>
  <si>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</si>
  <si>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</si>
  <si>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</si>
  <si>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</si>
  <si>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</si>
  <si>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</si>
  <si>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</si>
  <si>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</si>
  <si>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</si>
  <si>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</si>
  <si>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</si>
  <si>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</si>
  <si>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</si>
  <si>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</si>
  <si>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</si>
  <si>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</si>
  <si>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</si>
  <si>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</si>
  <si>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</si>
  <si>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</si>
  <si>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</si>
  <si>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</si>
  <si>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</si>
  <si>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</si>
  <si>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</si>
  <si>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</si>
  <si>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</si>
  <si>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</si>
  <si>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</si>
  <si>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</si>
  <si>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</si>
  <si>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</si>
  <si>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</si>
  <si>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</si>
  <si>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</si>
  <si>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</si>
  <si>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</si>
  <si>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</si>
  <si>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</si>
  <si>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</si>
  <si>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</si>
  <si>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</si>
  <si>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</si>
  <si>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</si>
  <si>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</si>
  <si>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</si>
  <si>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</si>
  <si>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</si>
  <si>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</si>
  <si>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</si>
  <si>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</si>
  <si>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</si>
  <si>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</si>
  <si>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</si>
  <si>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</si>
  <si>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</si>
  <si>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</si>
  <si>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</si>
  <si>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</si>
  <si>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</si>
  <si>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</si>
  <si>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</si>
  <si>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</si>
  <si>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</si>
  <si>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</si>
  <si>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</si>
  <si>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</si>
  <si>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</si>
  <si>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</si>
  <si>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</si>
  <si>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</si>
  <si>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</si>
  <si>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</si>
  <si>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</si>
  <si>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</si>
  <si>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</si>
  <si>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</si>
  <si>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</si>
  <si>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</si>
  <si>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</si>
  <si>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</si>
  <si>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は単年度の収支が黒字であることを示す100％以上となっていることが必要であり、平成30年度決算において106.30％となっていますが、「⑤経費回収率」は100％を下回っているため使用料以外の収入に依存していることが分かります。本来、使用料で回収すべき汚水処理に要する費用を使用料で賄うためにも、引き続き営業費用削減などの経営改善に取り組んで参ります。
⑥汚水処理原価について、いの町の数値は類似団体平均値より低くなっていますが、今後、人口の減少に伴う有収水量の減少が予想されますので、投資の効率化や維持管理費の削減、接続率の向上による有収水量のを増加させる取り組みを行って参りたいと考えています。
⑦⑧毎年管渠拡大を行っているものの、施設の利用率の減少や、水洗化率が大きく伸びないのは人口減少が要因となっていますので、引き続き公共下水道への接続による水洗化率増加の取組が必要となります。</t>
    <rPh sb="48" eb="50">
      <t>ヘイセイ</t>
    </rPh>
    <rPh sb="52" eb="54">
      <t>ネンド</t>
    </rPh>
    <rPh sb="54" eb="56">
      <t>ケッサン</t>
    </rPh>
    <rPh sb="78" eb="80">
      <t>ケイヒ</t>
    </rPh>
    <rPh sb="80" eb="82">
      <t>カイシュウ</t>
    </rPh>
    <rPh sb="82" eb="83">
      <t>リツ</t>
    </rPh>
    <rPh sb="90" eb="92">
      <t>シタマワ</t>
    </rPh>
    <rPh sb="98" eb="100">
      <t>シヨウ</t>
    </rPh>
    <rPh sb="100" eb="101">
      <t>リョウ</t>
    </rPh>
    <rPh sb="101" eb="103">
      <t>イガイ</t>
    </rPh>
    <rPh sb="107" eb="109">
      <t>イゾン</t>
    </rPh>
    <rPh sb="116" eb="117">
      <t>ワ</t>
    </rPh>
    <rPh sb="122" eb="124">
      <t>ホンライ</t>
    </rPh>
    <rPh sb="125" eb="128">
      <t>シヨウリョウ</t>
    </rPh>
    <rPh sb="129" eb="131">
      <t>カイシュウ</t>
    </rPh>
    <rPh sb="134" eb="136">
      <t>オスイ</t>
    </rPh>
    <rPh sb="136" eb="138">
      <t>ショリ</t>
    </rPh>
    <rPh sb="139" eb="140">
      <t>ヨウ</t>
    </rPh>
    <rPh sb="142" eb="144">
      <t>ヒヨウ</t>
    </rPh>
    <rPh sb="145" eb="148">
      <t>シヨウリョウ</t>
    </rPh>
    <rPh sb="149" eb="150">
      <t>マカナ</t>
    </rPh>
    <rPh sb="156" eb="157">
      <t>ヒ</t>
    </rPh>
    <rPh sb="158" eb="159">
      <t>ツヅ</t>
    </rPh>
    <rPh sb="160" eb="162">
      <t>エイギョウ</t>
    </rPh>
    <rPh sb="162" eb="164">
      <t>ヒヨウ</t>
    </rPh>
    <rPh sb="164" eb="166">
      <t>サクゲン</t>
    </rPh>
    <rPh sb="169" eb="171">
      <t>ケイエイ</t>
    </rPh>
    <rPh sb="171" eb="173">
      <t>カイゼン</t>
    </rPh>
    <rPh sb="174" eb="175">
      <t>ト</t>
    </rPh>
    <rPh sb="176" eb="177">
      <t>ク</t>
    </rPh>
    <rPh sb="179" eb="180">
      <t>マイ</t>
    </rPh>
    <rPh sb="187" eb="189">
      <t>オスイ</t>
    </rPh>
    <rPh sb="189" eb="191">
      <t>ショリ</t>
    </rPh>
    <rPh sb="191" eb="193">
      <t>ゲンカ</t>
    </rPh>
    <rPh sb="200" eb="201">
      <t>チョウ</t>
    </rPh>
    <rPh sb="202" eb="204">
      <t>スウチ</t>
    </rPh>
    <rPh sb="205" eb="207">
      <t>ルイジ</t>
    </rPh>
    <rPh sb="207" eb="209">
      <t>ダンタイ</t>
    </rPh>
    <rPh sb="209" eb="211">
      <t>ヘイキン</t>
    </rPh>
    <rPh sb="211" eb="212">
      <t>チ</t>
    </rPh>
    <rPh sb="214" eb="215">
      <t>ヒク</t>
    </rPh>
    <rPh sb="224" eb="226">
      <t>コンゴ</t>
    </rPh>
    <rPh sb="227" eb="229">
      <t>ジンコウ</t>
    </rPh>
    <rPh sb="230" eb="232">
      <t>ゲンショウ</t>
    </rPh>
    <rPh sb="233" eb="234">
      <t>トモナ</t>
    </rPh>
    <rPh sb="235" eb="237">
      <t>ユウシュウ</t>
    </rPh>
    <rPh sb="237" eb="239">
      <t>スイリョウ</t>
    </rPh>
    <rPh sb="240" eb="242">
      <t>ゲンショウ</t>
    </rPh>
    <rPh sb="243" eb="245">
      <t>ヨソウ</t>
    </rPh>
    <rPh sb="252" eb="254">
      <t>トウシ</t>
    </rPh>
    <rPh sb="255" eb="258">
      <t>コウリツカ</t>
    </rPh>
    <rPh sb="259" eb="261">
      <t>イジ</t>
    </rPh>
    <rPh sb="261" eb="264">
      <t>カンリヒ</t>
    </rPh>
    <rPh sb="265" eb="267">
      <t>サクゲン</t>
    </rPh>
    <rPh sb="268" eb="270">
      <t>セツゾク</t>
    </rPh>
    <rPh sb="270" eb="271">
      <t>リツ</t>
    </rPh>
    <rPh sb="272" eb="274">
      <t>コウジョウ</t>
    </rPh>
    <rPh sb="277" eb="279">
      <t>ユウシュウ</t>
    </rPh>
    <rPh sb="279" eb="281">
      <t>スイリョウ</t>
    </rPh>
    <rPh sb="283" eb="285">
      <t>ゾウカ</t>
    </rPh>
    <rPh sb="288" eb="289">
      <t>ト</t>
    </rPh>
    <rPh sb="290" eb="291">
      <t>ク</t>
    </rPh>
    <rPh sb="293" eb="294">
      <t>オコナ</t>
    </rPh>
    <rPh sb="296" eb="297">
      <t>マイ</t>
    </rPh>
    <rPh sb="301" eb="302">
      <t>カンガ</t>
    </rPh>
    <rPh sb="335" eb="337">
      <t>ゲンショウ</t>
    </rPh>
    <rPh sb="339" eb="342">
      <t>スイセンカ</t>
    </rPh>
    <rPh sb="342" eb="343">
      <t>リツ</t>
    </rPh>
    <rPh sb="344" eb="345">
      <t>オオ</t>
    </rPh>
    <rPh sb="347" eb="348">
      <t>ノ</t>
    </rPh>
    <rPh sb="370" eb="371">
      <t>ヒ</t>
    </rPh>
    <rPh sb="372" eb="373">
      <t>ツヅ</t>
    </rPh>
    <phoneticPr fontId="4"/>
  </si>
  <si>
    <t xml:space="preserve">
　経営改善のためには、適正な使用料収入の確保と汚水処理費の削減を行い、引き続き計画的な管渠整備拡大を行っていく必要があります。
　また、個別訪問など水洗化普及活動に尽力し、水洗化人口及び有収水量の増加を目指します。</t>
    <phoneticPr fontId="4"/>
  </si>
  <si>
    <t xml:space="preserve">
　いの町では終末処理場である伊野浄水苑の長寿命化対策の取組を行っています。また天王地区汚水処理施設を廃止し、伊野浄水苑へ接続する取り組みを行っており、これにより施設投資費用の削減や汚水処理の効率化、維持管理費用の削減が可能になります。
　管渠については、現在、老朽管はありませんが、平成28年度以降、重要な幹線等について調査・耐震診断を行っていますので、結果を踏まえ、必要に応じて更新等を実施していきます。</t>
    <rPh sb="40" eb="42">
      <t>テンノウ</t>
    </rPh>
    <rPh sb="42" eb="44">
      <t>チク</t>
    </rPh>
    <rPh sb="44" eb="46">
      <t>オスイ</t>
    </rPh>
    <rPh sb="46" eb="48">
      <t>ショリ</t>
    </rPh>
    <rPh sb="48" eb="50">
      <t>シセツ</t>
    </rPh>
    <rPh sb="51" eb="53">
      <t>ハイシ</t>
    </rPh>
    <rPh sb="55" eb="57">
      <t>イノ</t>
    </rPh>
    <rPh sb="57" eb="59">
      <t>ジョウスイ</t>
    </rPh>
    <rPh sb="59" eb="60">
      <t>エン</t>
    </rPh>
    <rPh sb="61" eb="63">
      <t>セツゾク</t>
    </rPh>
    <rPh sb="65" eb="66">
      <t>ト</t>
    </rPh>
    <rPh sb="67" eb="68">
      <t>ク</t>
    </rPh>
    <rPh sb="70" eb="71">
      <t>オコナ</t>
    </rPh>
    <rPh sb="81" eb="83">
      <t>シセツ</t>
    </rPh>
    <rPh sb="83" eb="85">
      <t>トウシ</t>
    </rPh>
    <rPh sb="85" eb="87">
      <t>ヒヨウ</t>
    </rPh>
    <rPh sb="88" eb="90">
      <t>サクゲン</t>
    </rPh>
    <rPh sb="91" eb="93">
      <t>オスイ</t>
    </rPh>
    <rPh sb="93" eb="95">
      <t>ショリ</t>
    </rPh>
    <rPh sb="96" eb="99">
      <t>コウリツカ</t>
    </rPh>
    <rPh sb="100" eb="102">
      <t>イジ</t>
    </rPh>
    <rPh sb="102" eb="104">
      <t>カンリ</t>
    </rPh>
    <rPh sb="104" eb="106">
      <t>ヒヨウ</t>
    </rPh>
    <rPh sb="107" eb="109">
      <t>サクゲン</t>
    </rPh>
    <rPh sb="110" eb="112">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</si>
</sst>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9D-4ED9-BEAD-2932D85331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889D-4ED9-BEAD-2932D85331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25.24</c:v>
                </c:pt>
                <c:pt idx="1">
                  <c:v>25.39</c:v>
                </c:pt>
                <c:pt idx="2">
                  <c:v>24.65</c:v>
                </c:pt>
                <c:pt idx="3">
                  <c:v>23.98</c:v>
                </c:pt>
                <c:pt idx="4">
                  <c:v>23.35</c:v>
                </c:pt>
              </c:numCache>
            </c:numRef>
          </c:val>
          <c:extLst>
            <c:ext xmlns:c16="http://schemas.microsoft.com/office/drawing/2014/chart" uri="{C3380CC4-5D6E-409C-BE32-E72D297353CC}">
              <c16:uniqueId val="{00000000-CAF2-4139-BA41-E6F9C5D04EE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CAF2-4139-BA41-E6F9C5D04EE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91.72</c:v>
                </c:pt>
                <c:pt idx="1">
                  <c:v>92.49</c:v>
                </c:pt>
                <c:pt idx="2">
                  <c:v>94.33</c:v>
                </c:pt>
                <c:pt idx="3">
                  <c:v>93.41</c:v>
                </c:pt>
                <c:pt idx="4">
                  <c:v>94.68</c:v>
                </c:pt>
              </c:numCache>
            </c:numRef>
          </c:val>
          <c:extLst>
            <c:ext xmlns:c16="http://schemas.microsoft.com/office/drawing/2014/chart" uri="{C3380CC4-5D6E-409C-BE32-E72D297353CC}">
              <c16:uniqueId val="{00000000-6BEB-4B1D-A242-17BF981B3C2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6BEB-4B1D-A242-17BF981B3C2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98.06</c:v>
                </c:pt>
                <c:pt idx="1">
                  <c:v>94.75</c:v>
                </c:pt>
                <c:pt idx="2">
                  <c:v>100.5</c:v>
                </c:pt>
                <c:pt idx="3">
                  <c:v>95.98</c:v>
                </c:pt>
                <c:pt idx="4">
                  <c:v>106.3</c:v>
                </c:pt>
              </c:numCache>
            </c:numRef>
          </c:val>
          <c:extLst>
            <c:ext xmlns:c16="http://schemas.microsoft.com/office/drawing/2014/chart" uri="{C3380CC4-5D6E-409C-BE32-E72D297353CC}">
              <c16:uniqueId val="{00000000-A9F2-43EA-BEFA-F3A152ED928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F2-43EA-BEFA-F3A152ED928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79-479A-9827-14DF03F3886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79-479A-9827-14DF03F3886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20-4E14-92B7-EA0E76E3E95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20-4E14-92B7-EA0E76E3E95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F5-4F6C-A25D-495CFEFF84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F5-4F6C-A25D-495CFEFF84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4F-484A-B262-E964E7390D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4F-484A-B262-E964E7390D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1B-448E-AB2F-BEDABCA4BD5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1E1B-448E-AB2F-BEDABCA4BD5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83.64</c:v>
                </c:pt>
                <c:pt idx="1">
                  <c:v>84.82</c:v>
                </c:pt>
                <c:pt idx="2">
                  <c:v>73.540000000000006</c:v>
                </c:pt>
                <c:pt idx="3">
                  <c:v>78.510000000000005</c:v>
                </c:pt>
                <c:pt idx="4">
                  <c:v>81</c:v>
                </c:pt>
              </c:numCache>
            </c:numRef>
          </c:val>
          <c:extLst>
            <c:ext xmlns:c16="http://schemas.microsoft.com/office/drawing/2014/chart" uri="{C3380CC4-5D6E-409C-BE32-E72D297353CC}">
              <c16:uniqueId val="{00000000-E37A-4B41-A738-4ABFCB797F6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E37A-4B41-A738-4ABFCB797F6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127.74</c:v>
                </c:pt>
                <c:pt idx="1">
                  <c:v>125.78</c:v>
                </c:pt>
                <c:pt idx="2">
                  <c:v>151.25</c:v>
                </c:pt>
                <c:pt idx="3">
                  <c:v>140.44</c:v>
                </c:pt>
                <c:pt idx="4">
                  <c:v>133.82</c:v>
                </c:pt>
              </c:numCache>
            </c:numRef>
          </c:val>
          <c:extLst>
            <c:ext xmlns:c16="http://schemas.microsoft.com/office/drawing/2014/chart" uri="{C3380CC4-5D6E-409C-BE32-E72D297353CC}">
              <c16:uniqueId val="{00000000-B553-4792-9EDF-DE85D370800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B553-4792-9EDF-DE85D370800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46" zoomScaleNormal="100" workbookViewId="0">
      <selection activeCell="BH58" sqref="BH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いの町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23024</v>
      </c>
      <c r="AM8" s="68"/>
      <c r="AN8" s="68"/>
      <c r="AO8" s="68"/>
      <c r="AP8" s="68"/>
      <c r="AQ8" s="68"/>
      <c r="AR8" s="68"/>
      <c r="AS8" s="68"/>
      <c r="AT8" s="67">
        <f>データ!T6</f>
        <v>470.97</v>
      </c>
      <c r="AU8" s="67"/>
      <c r="AV8" s="67"/>
      <c r="AW8" s="67"/>
      <c r="AX8" s="67"/>
      <c r="AY8" s="67"/>
      <c r="AZ8" s="67"/>
      <c r="BA8" s="67"/>
      <c r="BB8" s="67">
        <f>データ!U6</f>
        <v>48.89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17.28</v>
      </c>
      <c r="Q10" s="67"/>
      <c r="R10" s="67"/>
      <c r="S10" s="67"/>
      <c r="T10" s="67"/>
      <c r="U10" s="67"/>
      <c r="V10" s="67"/>
      <c r="W10" s="67">
        <f>データ!Q6</f>
        <v>94.69</v>
      </c>
      <c r="X10" s="67"/>
      <c r="Y10" s="67"/>
      <c r="Z10" s="67"/>
      <c r="AA10" s="67"/>
      <c r="AB10" s="67"/>
      <c r="AC10" s="67"/>
      <c r="AD10" s="68">
        <f>データ!R6</f>
        <v>1728</v>
      </c>
      <c r="AE10" s="68"/>
      <c r="AF10" s="68"/>
      <c r="AG10" s="68"/>
      <c r="AH10" s="68"/>
      <c r="AI10" s="68"/>
      <c r="AJ10" s="68"/>
      <c r="AK10" s="2"/>
      <c r="AL10" s="68">
        <f>データ!V6</f>
        <v>3947</v>
      </c>
      <c r="AM10" s="68"/>
      <c r="AN10" s="68"/>
      <c r="AO10" s="68"/>
      <c r="AP10" s="68"/>
      <c r="AQ10" s="68"/>
      <c r="AR10" s="68"/>
      <c r="AS10" s="68"/>
      <c r="AT10" s="67">
        <f>データ!W6</f>
        <v>1</v>
      </c>
      <c r="AU10" s="67"/>
      <c r="AV10" s="67"/>
      <c r="AW10" s="67"/>
      <c r="AX10" s="67"/>
      <c r="AY10" s="67"/>
      <c r="AZ10" s="67"/>
      <c r="BA10" s="67"/>
      <c r="BB10" s="67">
        <f>データ!X6</f>
        <v>3947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y3C6OOQCs2P7Hlr4M339tyz+osts7YT6qOujsTqE1YL2UyU8Sgpqe4FoboTFlbdoAKbzbBUgIn9Vwokec50Hrw==" saltValue="7B5sQf0ZS2cFgHoPxZHyx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393860</v>
      </c>
      <c r="D6" s="33">
        <f t="shared" si="3"/>
        <v>47</v>
      </c>
      <c r="E6" s="33">
        <f t="shared" si="3"/>
        <v>17</v>
      </c>
      <c r="F6" s="33">
        <f t="shared" si="3"/>
        <v>1</v>
      </c>
      <c r="G6" s="33">
        <f t="shared" si="3"/>
        <v>0</v>
      </c>
      <c r="H6" s="33" t="str">
        <f t="shared" si="3"/>
        <v>高知県　いの町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17.28</v>
      </c>
      <c r="Q6" s="34">
        <f t="shared" si="3"/>
        <v>94.69</v>
      </c>
      <c r="R6" s="34">
        <f t="shared" si="3"/>
        <v>1728</v>
      </c>
      <c r="S6" s="34">
        <f t="shared" si="3"/>
        <v>23024</v>
      </c>
      <c r="T6" s="34">
        <f t="shared" si="3"/>
        <v>470.97</v>
      </c>
      <c r="U6" s="34">
        <f t="shared" si="3"/>
        <v>48.89</v>
      </c>
      <c r="V6" s="34">
        <f t="shared" si="3"/>
        <v>3947</v>
      </c>
      <c r="W6" s="34">
        <f t="shared" si="3"/>
        <v>1</v>
      </c>
      <c r="X6" s="34">
        <f t="shared" si="3"/>
        <v>3947</v>
      </c>
      <c r="Y6" s="35">
        <f>IF(Y7="",NA(),Y7)</f>
        <v>98.06</v>
      </c>
      <c r="Z6" s="35">
        <f t="shared" ref="Z6:AH6" si="4">IF(Z7="",NA(),Z7)</f>
        <v>94.75</v>
      </c>
      <c r="AA6" s="35">
        <f t="shared" si="4"/>
        <v>100.5</v>
      </c>
      <c r="AB6" s="35">
        <f t="shared" si="4"/>
        <v>95.98</v>
      </c>
      <c r="AC6" s="35">
        <f t="shared" si="4"/>
        <v>106.3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1136.5</v>
      </c>
      <c r="BL6" s="35">
        <f t="shared" si="7"/>
        <v>1118.56</v>
      </c>
      <c r="BM6" s="35">
        <f t="shared" si="7"/>
        <v>1111.31</v>
      </c>
      <c r="BN6" s="35">
        <f t="shared" si="7"/>
        <v>966.33</v>
      </c>
      <c r="BO6" s="35">
        <f t="shared" si="7"/>
        <v>958.81</v>
      </c>
      <c r="BP6" s="34" t="str">
        <f>IF(BP7="","",IF(BP7="-","【-】","【"&amp;SUBSTITUTE(TEXT(BP7,"#,##0.00"),"-","△")&amp;"】"))</f>
        <v>【682.78】</v>
      </c>
      <c r="BQ6" s="35">
        <f>IF(BQ7="",NA(),BQ7)</f>
        <v>83.64</v>
      </c>
      <c r="BR6" s="35">
        <f t="shared" ref="BR6:BZ6" si="8">IF(BR7="",NA(),BR7)</f>
        <v>84.82</v>
      </c>
      <c r="BS6" s="35">
        <f t="shared" si="8"/>
        <v>73.540000000000006</v>
      </c>
      <c r="BT6" s="35">
        <f t="shared" si="8"/>
        <v>78.510000000000005</v>
      </c>
      <c r="BU6" s="35">
        <f t="shared" si="8"/>
        <v>81</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127.74</v>
      </c>
      <c r="CC6" s="35">
        <f t="shared" ref="CC6:CK6" si="9">IF(CC7="",NA(),CC7)</f>
        <v>125.78</v>
      </c>
      <c r="CD6" s="35">
        <f t="shared" si="9"/>
        <v>151.25</v>
      </c>
      <c r="CE6" s="35">
        <f t="shared" si="9"/>
        <v>140.44</v>
      </c>
      <c r="CF6" s="35">
        <f t="shared" si="9"/>
        <v>133.82</v>
      </c>
      <c r="CG6" s="35">
        <f t="shared" si="9"/>
        <v>217.82</v>
      </c>
      <c r="CH6" s="35">
        <f t="shared" si="9"/>
        <v>215.28</v>
      </c>
      <c r="CI6" s="35">
        <f t="shared" si="9"/>
        <v>207.96</v>
      </c>
      <c r="CJ6" s="35">
        <f t="shared" si="9"/>
        <v>194.31</v>
      </c>
      <c r="CK6" s="35">
        <f t="shared" si="9"/>
        <v>190.99</v>
      </c>
      <c r="CL6" s="34" t="str">
        <f>IF(CL7="","",IF(CL7="-","【-】","【"&amp;SUBSTITUTE(TEXT(CL7,"#,##0.00"),"-","△")&amp;"】"))</f>
        <v>【136.86】</v>
      </c>
      <c r="CM6" s="35">
        <f>IF(CM7="",NA(),CM7)</f>
        <v>25.24</v>
      </c>
      <c r="CN6" s="35">
        <f t="shared" ref="CN6:CV6" si="10">IF(CN7="",NA(),CN7)</f>
        <v>25.39</v>
      </c>
      <c r="CO6" s="35">
        <f t="shared" si="10"/>
        <v>24.65</v>
      </c>
      <c r="CP6" s="35">
        <f t="shared" si="10"/>
        <v>23.98</v>
      </c>
      <c r="CQ6" s="35">
        <f t="shared" si="10"/>
        <v>23.35</v>
      </c>
      <c r="CR6" s="35">
        <f t="shared" si="10"/>
        <v>54.44</v>
      </c>
      <c r="CS6" s="35">
        <f t="shared" si="10"/>
        <v>54.67</v>
      </c>
      <c r="CT6" s="35">
        <f t="shared" si="10"/>
        <v>53.51</v>
      </c>
      <c r="CU6" s="35">
        <f t="shared" si="10"/>
        <v>53.5</v>
      </c>
      <c r="CV6" s="35">
        <f t="shared" si="10"/>
        <v>52.58</v>
      </c>
      <c r="CW6" s="34" t="str">
        <f>IF(CW7="","",IF(CW7="-","【-】","【"&amp;SUBSTITUTE(TEXT(CW7,"#,##0.00"),"-","△")&amp;"】"))</f>
        <v>【58.98】</v>
      </c>
      <c r="CX6" s="35">
        <f>IF(CX7="",NA(),CX7)</f>
        <v>91.72</v>
      </c>
      <c r="CY6" s="35">
        <f t="shared" ref="CY6:DG6" si="11">IF(CY7="",NA(),CY7)</f>
        <v>92.49</v>
      </c>
      <c r="CZ6" s="35">
        <f t="shared" si="11"/>
        <v>94.33</v>
      </c>
      <c r="DA6" s="35">
        <f t="shared" si="11"/>
        <v>93.41</v>
      </c>
      <c r="DB6" s="35">
        <f t="shared" si="11"/>
        <v>94.68</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393860</v>
      </c>
      <c r="D7" s="37">
        <v>47</v>
      </c>
      <c r="E7" s="37">
        <v>17</v>
      </c>
      <c r="F7" s="37">
        <v>1</v>
      </c>
      <c r="G7" s="37">
        <v>0</v>
      </c>
      <c r="H7" s="37" t="s">
        <v>98</v>
      </c>
      <c r="I7" s="37" t="s">
        <v>99</v>
      </c>
      <c r="J7" s="37" t="s">
        <v>100</v>
      </c>
      <c r="K7" s="37" t="s">
        <v>101</v>
      </c>
      <c r="L7" s="37" t="s">
        <v>102</v>
      </c>
      <c r="M7" s="37" t="s">
        <v>103</v>
      </c>
      <c r="N7" s="38" t="s">
        <v>104</v>
      </c>
      <c r="O7" s="38" t="s">
        <v>105</v>
      </c>
      <c r="P7" s="38">
        <v>17.28</v>
      </c>
      <c r="Q7" s="38">
        <v>94.69</v>
      </c>
      <c r="R7" s="38">
        <v>1728</v>
      </c>
      <c r="S7" s="38">
        <v>23024</v>
      </c>
      <c r="T7" s="38">
        <v>470.97</v>
      </c>
      <c r="U7" s="38">
        <v>48.89</v>
      </c>
      <c r="V7" s="38">
        <v>3947</v>
      </c>
      <c r="W7" s="38">
        <v>1</v>
      </c>
      <c r="X7" s="38">
        <v>3947</v>
      </c>
      <c r="Y7" s="38">
        <v>98.06</v>
      </c>
      <c r="Z7" s="38">
        <v>94.75</v>
      </c>
      <c r="AA7" s="38">
        <v>100.5</v>
      </c>
      <c r="AB7" s="38">
        <v>95.98</v>
      </c>
      <c r="AC7" s="38">
        <v>106.3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1136.5</v>
      </c>
      <c r="BL7" s="38">
        <v>1118.56</v>
      </c>
      <c r="BM7" s="38">
        <v>1111.31</v>
      </c>
      <c r="BN7" s="38">
        <v>966.33</v>
      </c>
      <c r="BO7" s="38">
        <v>958.81</v>
      </c>
      <c r="BP7" s="38">
        <v>682.78</v>
      </c>
      <c r="BQ7" s="38">
        <v>83.64</v>
      </c>
      <c r="BR7" s="38">
        <v>84.82</v>
      </c>
      <c r="BS7" s="38">
        <v>73.540000000000006</v>
      </c>
      <c r="BT7" s="38">
        <v>78.510000000000005</v>
      </c>
      <c r="BU7" s="38">
        <v>81</v>
      </c>
      <c r="BV7" s="38">
        <v>71.650000000000006</v>
      </c>
      <c r="BW7" s="38">
        <v>72.33</v>
      </c>
      <c r="BX7" s="38">
        <v>75.540000000000006</v>
      </c>
      <c r="BY7" s="38">
        <v>81.739999999999995</v>
      </c>
      <c r="BZ7" s="38">
        <v>82.88</v>
      </c>
      <c r="CA7" s="38">
        <v>100.91</v>
      </c>
      <c r="CB7" s="38">
        <v>127.74</v>
      </c>
      <c r="CC7" s="38">
        <v>125.78</v>
      </c>
      <c r="CD7" s="38">
        <v>151.25</v>
      </c>
      <c r="CE7" s="38">
        <v>140.44</v>
      </c>
      <c r="CF7" s="38">
        <v>133.82</v>
      </c>
      <c r="CG7" s="38">
        <v>217.82</v>
      </c>
      <c r="CH7" s="38">
        <v>215.28</v>
      </c>
      <c r="CI7" s="38">
        <v>207.96</v>
      </c>
      <c r="CJ7" s="38">
        <v>194.31</v>
      </c>
      <c r="CK7" s="38">
        <v>190.99</v>
      </c>
      <c r="CL7" s="38">
        <v>136.86000000000001</v>
      </c>
      <c r="CM7" s="38">
        <v>25.24</v>
      </c>
      <c r="CN7" s="38">
        <v>25.39</v>
      </c>
      <c r="CO7" s="38">
        <v>24.65</v>
      </c>
      <c r="CP7" s="38">
        <v>23.98</v>
      </c>
      <c r="CQ7" s="38">
        <v>23.35</v>
      </c>
      <c r="CR7" s="38">
        <v>54.44</v>
      </c>
      <c r="CS7" s="38">
        <v>54.67</v>
      </c>
      <c r="CT7" s="38">
        <v>53.51</v>
      </c>
      <c r="CU7" s="38">
        <v>53.5</v>
      </c>
      <c r="CV7" s="38">
        <v>52.58</v>
      </c>
      <c r="CW7" s="38">
        <v>58.98</v>
      </c>
      <c r="CX7" s="38">
        <v>91.72</v>
      </c>
      <c r="CY7" s="38">
        <v>92.49</v>
      </c>
      <c r="CZ7" s="38">
        <v>94.33</v>
      </c>
      <c r="DA7" s="38">
        <v>93.41</v>
      </c>
      <c r="DB7" s="38">
        <v>94.68</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伊東 早咲</cp:lastModifiedBy>
  <cp:lastPrinted>2020-01-10T06:21:03Z</cp:lastPrinted>
  <dcterms:created xsi:type="dcterms:W3CDTF">2019-12-05T05:07:23Z</dcterms:created>
  <dcterms:modified xsi:type="dcterms:W3CDTF">2020-01-10T07:49:20Z</dcterms:modified>
  <cp:category/>
</cp:coreProperties>
</file>