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uIwLZbO7KXUzAuZsuKIayJPQftq975RyP/y/x/qZwbF8NQvarf4dzeE5/k2vItniCERO2Q8g24DdKVUWMVLdA==" workbookSaltValue="6TPb44q5PG5FSVElih9uKQ==" workbookSpinCount="100000"/>
  <bookViews>
    <workbookView xWindow="0" yWindow="0" windowWidth="25200" windowHeight="12150"/>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<sst xmlns="http://schemas.openxmlformats.org/spreadsheetml/2006/main" xmlns:r="http://schemas.openxmlformats.org/officeDocument/2006/relationships" count="111" uniqueCount="111">
  <si>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</si>
  <si>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</si>
  <si>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</si>
  <si>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</si>
  <si>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</si>
  <si>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</si>
  <si>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</si>
  <si>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</si>
  <si>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</si>
  <si>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</si>
  <si>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</si>
  <si>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</si>
  <si>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</si>
  <si>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</si>
  <si>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</si>
  <si>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</si>
  <si>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</si>
  <si>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</si>
  <si>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</si>
  <si>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</si>
  <si>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</si>
  <si>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</si>
  <si>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</si>
  <si>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</si>
  <si>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</si>
  <si>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</si>
  <si>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</si>
  <si>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</si>
  <si>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</si>
  <si>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</si>
  <si>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</si>
  <si>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</si>
  <si>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</si>
  <si>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</si>
  <si>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</si>
  <si>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</si>
  <si>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</si>
  <si>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</si>
  <si>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</si>
  <si>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</si>
  <si>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</si>
  <si>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</si>
  <si>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</si>
  <si>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</si>
  <si>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</si>
  <si>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</si>
  <si>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</si>
  <si>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</si>
  <si>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</si>
  <si>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</si>
  <si>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</si>
  <si>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</si>
  <si>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</si>
  <si>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</si>
  <si>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</si>
  <si>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</si>
  <si>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</si>
  <si>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</si>
  <si>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</si>
  <si>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</si>
  <si>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</si>
  <si>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</si>
  <si>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</si>
  <si>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</si>
  <si>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</si>
  <si>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</si>
  <si>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</si>
  <si>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</si>
  <si>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</si>
  <si>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</si>
  <si>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</si>
  <si>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</si>
  <si>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</si>
  <si>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</si>
  <si>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</si>
  <si>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</si>
  <si>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</si>
  <si>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</si>
  <si>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</si>
  <si>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</si>
  <si>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</si>
  <si>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</si>
  <si>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</si>
  <si>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</si>
  <si>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</si>
  <si>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</si>
  <si>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</si>
  <si>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</si>
  <si>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</si>
  <si>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</si>
  <si>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</si>
  <si>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</si>
  <si>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</si>
  <si>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</si>
  <si>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</si>
  <si>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</si>
  <si>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</si>
  <si>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土佐町</t>
  </si>
  <si>
    <t>法非適用</t>
  </si>
  <si>
    <t>下水道事業</t>
  </si>
  <si>
    <t>D3</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</si>
  <si>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</si>
  <si>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</si>
  <si>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</si>
  <si>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</si>
  <si>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</si>
  <si>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</si>
  <si>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</si>
  <si>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水洗化率は約60％であり、今後も水洗化率の向上にも努めていかなければならない。</t>
    <rPh sb="112" eb="115">
      <t>スイセンカ</t>
    </rPh>
    <rPh sb="115" eb="116">
      <t>リツ</t>
    </rPh>
    <rPh sb="117" eb="118">
      <t>ヤク</t>
    </rPh>
    <phoneticPr fontId="1"/>
  </si>
  <si>
    <t>現在は供用開始から20年程度経過しているが、管渠の更新の必要はない。
今後は、管渠の老朽化の状況に応じ、適宜、更新を行なう予定。</t>
    <rPh sb="11" eb="12">
      <t>ネン</t>
    </rPh>
    <rPh sb="12" eb="14">
      <t>テイド</t>
    </rPh>
    <rPh sb="14" eb="16">
      <t>ケイカ</t>
    </rPh>
    <phoneticPr fontId="1"/>
  </si>
  <si>
    <t xml:space="preserve">「①収益的収支比率」は、92％となったが今後も一般会計繰入金率を下げる取り組みが必要である。
「④企業債残高対事業規模比率」は、平成28年度より企業債残高を一般会計において負担することとしており、0となっている。
「⑤経費回収率」は、汚水処理費増加率が使用料収入増加率を上回っているため、一般会計繰入金の増加となっている。
「⑥汚水処理原価」は、右肩上がりの状況は緩和されつつあるが、汚水処理費の増加率に有収水量増加率が追い付いていないことが分かる。現在の有収水量だけでは効率的な汚水処理が困難となる。
「⑦施設利用率」は、類似団体と比較し、効率的に利用できている。なお、H30の参照値である決算統計に誤りがあり、正しくは168.86％→76.44％となる。
「⑧水洗化率」は少し低くなったものの、類似団体に少しずつ近づいてきている。今後も水洗化率向上が必須である。
包括委託（水道・下水道）による維持管理の実施等により、経費の削減に努めているが、経営の健全化が進んでいない状況である。
</t>
    <rPh sb="2" eb="5">
      <t>シュウエキテキ</t>
    </rPh>
    <rPh sb="5" eb="7">
      <t>シュウシ</t>
    </rPh>
    <rPh sb="7" eb="9">
      <t>ヒリツ</t>
    </rPh>
    <rPh sb="20" eb="22">
      <t>コンゴ</t>
    </rPh>
    <rPh sb="23" eb="25">
      <t>イッパン</t>
    </rPh>
    <rPh sb="25" eb="27">
      <t>カイケイ</t>
    </rPh>
    <rPh sb="27" eb="28">
      <t>ク</t>
    </rPh>
    <rPh sb="28" eb="29">
      <t>イ</t>
    </rPh>
    <rPh sb="29" eb="30">
      <t>キン</t>
    </rPh>
    <rPh sb="30" eb="31">
      <t>リツ</t>
    </rPh>
    <rPh sb="32" eb="33">
      <t>サ</t>
    </rPh>
    <rPh sb="35" eb="36">
      <t>ト</t>
    </rPh>
    <rPh sb="37" eb="38">
      <t>ク</t>
    </rPh>
    <rPh sb="40" eb="42">
      <t>ヒツヨウ</t>
    </rPh>
    <rPh sb="65" eb="67">
      <t>ヘイセイ</t>
    </rPh>
    <rPh sb="69" eb="71">
      <t>ネンド</t>
    </rPh>
    <rPh sb="73" eb="75">
      <t>キギョウ</t>
    </rPh>
    <rPh sb="75" eb="76">
      <t>サイ</t>
    </rPh>
    <rPh sb="76" eb="78">
      <t>ザンダカ</t>
    </rPh>
    <rPh sb="79" eb="81">
      <t>イッパン</t>
    </rPh>
    <rPh sb="81" eb="83">
      <t>カイケイ</t>
    </rPh>
    <rPh sb="87" eb="89">
      <t>フタン</t>
    </rPh>
    <rPh sb="146" eb="148">
      <t>イッパン</t>
    </rPh>
    <rPh sb="148" eb="150">
      <t>カイケイ</t>
    </rPh>
    <rPh sb="150" eb="152">
      <t>クリイレ</t>
    </rPh>
    <rPh sb="152" eb="153">
      <t>キン</t>
    </rPh>
    <rPh sb="154" eb="155">
      <t>ゾウ</t>
    </rPh>
    <rPh sb="155" eb="156">
      <t>カ</t>
    </rPh>
    <rPh sb="176" eb="178">
      <t>ミギカタ</t>
    </rPh>
    <rPh sb="178" eb="179">
      <t>ア</t>
    </rPh>
    <rPh sb="182" eb="184">
      <t>ジョウキョウ</t>
    </rPh>
    <rPh sb="185" eb="187">
      <t>カンワ</t>
    </rPh>
    <rPh sb="239" eb="241">
      <t>コウリツ</t>
    </rPh>
    <rPh sb="294" eb="296">
      <t>サンショウ</t>
    </rPh>
    <rPh sb="296" eb="297">
      <t>チ</t>
    </rPh>
    <rPh sb="300" eb="302">
      <t>ケッサン</t>
    </rPh>
    <rPh sb="302" eb="304">
      <t>トウケイ</t>
    </rPh>
    <rPh sb="305" eb="306">
      <t>アヤマ</t>
    </rPh>
    <rPh sb="311" eb="312">
      <t>タダ</t>
    </rPh>
    <rPh sb="345" eb="346">
      <t>ヒク</t>
    </rPh>
    <rPh sb="359" eb="360">
      <t>スコ</t>
    </rPh>
    <rPh sb="363" eb="364">
      <t>チカ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</si>
</sst>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8.e-002</c:v>
                </c:pt>
                <c:pt idx="1">
                  <c:v>0.26</c:v>
                </c:pt>
                <c:pt idx="2">
                  <c:v>0.13</c:v>
                </c:pt>
                <c:pt idx="3">
                  <c:v>0.13</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79.14</c:v>
                </c:pt>
                <c:pt idx="1">
                  <c:v>77.569999999999993</c:v>
                </c:pt>
                <c:pt idx="2">
                  <c:v>76.569999999999993</c:v>
                </c:pt>
                <c:pt idx="3">
                  <c:v>78.86</c:v>
                </c:pt>
                <c:pt idx="4">
                  <c:v>168.86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34.74</c:v>
                </c:pt>
                <c:pt idx="1">
                  <c:v>36.65</c:v>
                </c:pt>
                <c:pt idx="2">
                  <c:v>37.72</c:v>
                </c:pt>
                <c:pt idx="3">
                  <c:v>37.08</c:v>
                </c:pt>
                <c:pt idx="4">
                  <c:v>37.46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61.67</c:v>
                </c:pt>
                <c:pt idx="1">
                  <c:v>63.89</c:v>
                </c:pt>
                <c:pt idx="2">
                  <c:v>64.959999999999994</c:v>
                </c:pt>
                <c:pt idx="3">
                  <c:v>59.63</c:v>
                </c:pt>
                <c:pt idx="4">
                  <c:v>59.64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70.14</c:v>
                </c:pt>
                <c:pt idx="1">
                  <c:v>68.83</c:v>
                </c:pt>
                <c:pt idx="2">
                  <c:v>68.459999999999994</c:v>
                </c:pt>
                <c:pt idx="3">
                  <c:v>67.22</c:v>
                </c:pt>
                <c:pt idx="4">
                  <c:v>67.459999999999994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88.66</c:v>
                </c:pt>
                <c:pt idx="1">
                  <c:v>97.99</c:v>
                </c:pt>
                <c:pt idx="2">
                  <c:v>100.02</c:v>
                </c:pt>
                <c:pt idx="3">
                  <c:v>99.83</c:v>
                </c:pt>
                <c:pt idx="4">
                  <c:v>92.04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499.36</c:v>
                </c:pt>
                <c:pt idx="1" formatCode="#,##0.00;&quot;△&quot;#,##0.00;&quot;-&quot;">
                  <c:v>2694.16</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1671.86</c:v>
                </c:pt>
                <c:pt idx="1">
                  <c:v>1673.47</c:v>
                </c:pt>
                <c:pt idx="2">
                  <c:v>1592.72</c:v>
                </c:pt>
                <c:pt idx="3">
                  <c:v>1223.96</c:v>
                </c:pt>
                <c:pt idx="4">
                  <c:v>1269.1500000000001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63.8</c:v>
                </c:pt>
                <c:pt idx="1">
                  <c:v>54.9</c:v>
                </c:pt>
                <c:pt idx="2">
                  <c:v>69.37</c:v>
                </c:pt>
                <c:pt idx="3">
                  <c:v>67.819999999999993</c:v>
                </c:pt>
                <c:pt idx="4">
                  <c:v>74.83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50.54</c:v>
                </c:pt>
                <c:pt idx="1">
                  <c:v>49.22</c:v>
                </c:pt>
                <c:pt idx="2">
                  <c:v>53.7</c:v>
                </c:pt>
                <c:pt idx="3">
                  <c:v>61.54</c:v>
                </c:pt>
                <c:pt idx="4">
                  <c:v>63.97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232.57</c:v>
                </c:pt>
                <c:pt idx="1">
                  <c:v>274.33999999999997</c:v>
                </c:pt>
                <c:pt idx="2">
                  <c:v>226.68</c:v>
                </c:pt>
                <c:pt idx="3">
                  <c:v>218.71</c:v>
                </c:pt>
                <c:pt idx="4">
                  <c:v>200.44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320.36</c:v>
                </c:pt>
                <c:pt idx="1">
                  <c:v>332.02</c:v>
                </c:pt>
                <c:pt idx="2">
                  <c:v>300.35000000000002</c:v>
                </c:pt>
                <c:pt idx="3">
                  <c:v>267.86</c:v>
                </c:pt>
                <c:pt idx="4">
                  <c:v>256.82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【1,209.40】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【74.48】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19" zoomScale="70" zoomScaleNormal="7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土佐町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15</v>
      </c>
      <c r="J7" s="5"/>
      <c r="K7" s="5"/>
      <c r="L7" s="5"/>
      <c r="M7" s="5"/>
      <c r="N7" s="5"/>
      <c r="O7" s="5"/>
      <c r="P7" s="5" t="s">
        <v>7</v>
      </c>
      <c r="Q7" s="5"/>
      <c r="R7" s="5"/>
      <c r="S7" s="5"/>
      <c r="T7" s="5"/>
      <c r="U7" s="5"/>
      <c r="V7" s="5"/>
      <c r="W7" s="5" t="s">
        <v>17</v>
      </c>
      <c r="X7" s="5"/>
      <c r="Y7" s="5"/>
      <c r="Z7" s="5"/>
      <c r="AA7" s="5"/>
      <c r="AB7" s="5"/>
      <c r="AC7" s="5"/>
      <c r="AD7" s="5" t="s">
        <v>6</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7" t="s">
        <v>20</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D3</v>
      </c>
      <c r="X8" s="6"/>
      <c r="Y8" s="6"/>
      <c r="Z8" s="6"/>
      <c r="AA8" s="6"/>
      <c r="AB8" s="6"/>
      <c r="AC8" s="6"/>
      <c r="AD8" s="21" t="str">
        <f>データ!$M$6</f>
        <v>非設置</v>
      </c>
      <c r="AE8" s="21"/>
      <c r="AF8" s="21"/>
      <c r="AG8" s="21"/>
      <c r="AH8" s="21"/>
      <c r="AI8" s="21"/>
      <c r="AJ8" s="21"/>
      <c r="AK8" s="3"/>
      <c r="AL8" s="22">
        <f>データ!S6</f>
        <v>3899</v>
      </c>
      <c r="AM8" s="22"/>
      <c r="AN8" s="22"/>
      <c r="AO8" s="22"/>
      <c r="AP8" s="22"/>
      <c r="AQ8" s="22"/>
      <c r="AR8" s="22"/>
      <c r="AS8" s="22"/>
      <c r="AT8" s="7">
        <f>データ!T6</f>
        <v>212.13</v>
      </c>
      <c r="AU8" s="7"/>
      <c r="AV8" s="7"/>
      <c r="AW8" s="7"/>
      <c r="AX8" s="7"/>
      <c r="AY8" s="7"/>
      <c r="AZ8" s="7"/>
      <c r="BA8" s="7"/>
      <c r="BB8" s="7">
        <f>データ!U6</f>
        <v>18.38</v>
      </c>
      <c r="BC8" s="7"/>
      <c r="BD8" s="7"/>
      <c r="BE8" s="7"/>
      <c r="BF8" s="7"/>
      <c r="BG8" s="7"/>
      <c r="BH8" s="7"/>
      <c r="BI8" s="7"/>
      <c r="BJ8" s="3"/>
      <c r="BK8" s="3"/>
      <c r="BL8" s="28" t="s">
        <v>14</v>
      </c>
      <c r="BM8" s="38"/>
      <c r="BN8" s="45" t="s">
        <v>22</v>
      </c>
      <c r="BO8" s="48"/>
      <c r="BP8" s="48"/>
      <c r="BQ8" s="48"/>
      <c r="BR8" s="48"/>
      <c r="BS8" s="48"/>
      <c r="BT8" s="48"/>
      <c r="BU8" s="48"/>
      <c r="BV8" s="48"/>
      <c r="BW8" s="48"/>
      <c r="BX8" s="48"/>
      <c r="BY8" s="52"/>
    </row>
    <row r="9" spans="1:78" ht="18.75" customHeight="1">
      <c r="A9" s="2"/>
      <c r="B9" s="5" t="s">
        <v>24</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33</v>
      </c>
      <c r="AM9" s="5"/>
      <c r="AN9" s="5"/>
      <c r="AO9" s="5"/>
      <c r="AP9" s="5"/>
      <c r="AQ9" s="5"/>
      <c r="AR9" s="5"/>
      <c r="AS9" s="5"/>
      <c r="AT9" s="5" t="s">
        <v>34</v>
      </c>
      <c r="AU9" s="5"/>
      <c r="AV9" s="5"/>
      <c r="AW9" s="5"/>
      <c r="AX9" s="5"/>
      <c r="AY9" s="5"/>
      <c r="AZ9" s="5"/>
      <c r="BA9" s="5"/>
      <c r="BB9" s="5" t="s">
        <v>37</v>
      </c>
      <c r="BC9" s="5"/>
      <c r="BD9" s="5"/>
      <c r="BE9" s="5"/>
      <c r="BF9" s="5"/>
      <c r="BG9" s="5"/>
      <c r="BH9" s="5"/>
      <c r="BI9" s="5"/>
      <c r="BJ9" s="3"/>
      <c r="BK9" s="3"/>
      <c r="BL9" s="29" t="s">
        <v>38</v>
      </c>
      <c r="BM9" s="39"/>
      <c r="BN9" s="46" t="s">
        <v>40</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62.48</v>
      </c>
      <c r="Q10" s="7"/>
      <c r="R10" s="7"/>
      <c r="S10" s="7"/>
      <c r="T10" s="7"/>
      <c r="U10" s="7"/>
      <c r="V10" s="7"/>
      <c r="W10" s="7">
        <f>データ!Q6</f>
        <v>100</v>
      </c>
      <c r="X10" s="7"/>
      <c r="Y10" s="7"/>
      <c r="Z10" s="7"/>
      <c r="AA10" s="7"/>
      <c r="AB10" s="7"/>
      <c r="AC10" s="7"/>
      <c r="AD10" s="22">
        <f>データ!R6</f>
        <v>2762</v>
      </c>
      <c r="AE10" s="22"/>
      <c r="AF10" s="22"/>
      <c r="AG10" s="22"/>
      <c r="AH10" s="22"/>
      <c r="AI10" s="22"/>
      <c r="AJ10" s="22"/>
      <c r="AK10" s="2"/>
      <c r="AL10" s="22">
        <f>データ!V6</f>
        <v>2406</v>
      </c>
      <c r="AM10" s="22"/>
      <c r="AN10" s="22"/>
      <c r="AO10" s="22"/>
      <c r="AP10" s="22"/>
      <c r="AQ10" s="22"/>
      <c r="AR10" s="22"/>
      <c r="AS10" s="22"/>
      <c r="AT10" s="7">
        <f>データ!W6</f>
        <v>0.71</v>
      </c>
      <c r="AU10" s="7"/>
      <c r="AV10" s="7"/>
      <c r="AW10" s="7"/>
      <c r="AX10" s="7"/>
      <c r="AY10" s="7"/>
      <c r="AZ10" s="7"/>
      <c r="BA10" s="7"/>
      <c r="BB10" s="7">
        <f>データ!X6</f>
        <v>3388.73</v>
      </c>
      <c r="BC10" s="7"/>
      <c r="BD10" s="7"/>
      <c r="BE10" s="7"/>
      <c r="BF10" s="7"/>
      <c r="BG10" s="7"/>
      <c r="BH10" s="7"/>
      <c r="BI10" s="7"/>
      <c r="BJ10" s="2"/>
      <c r="BK10" s="2"/>
      <c r="BL10" s="30" t="s">
        <v>41</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44</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46</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109</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108</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47</v>
      </c>
    </row>
    <row r="84" spans="1:78">
      <c r="C84" s="2"/>
    </row>
    <row r="85" spans="1:78" hidden="1">
      <c r="B85" s="12" t="s">
        <v>48</v>
      </c>
      <c r="C85" s="12"/>
      <c r="D85" s="12"/>
      <c r="E85" s="12" t="s">
        <v>50</v>
      </c>
      <c r="F85" s="12" t="s">
        <v>51</v>
      </c>
      <c r="G85" s="12" t="s">
        <v>52</v>
      </c>
      <c r="H85" s="12" t="s">
        <v>45</v>
      </c>
      <c r="I85" s="12" t="s">
        <v>9</v>
      </c>
      <c r="J85" s="12" t="s">
        <v>53</v>
      </c>
      <c r="K85" s="12" t="s">
        <v>54</v>
      </c>
      <c r="L85" s="12" t="s">
        <v>36</v>
      </c>
      <c r="M85" s="12" t="s">
        <v>39</v>
      </c>
      <c r="N85" s="12" t="s">
        <v>55</v>
      </c>
      <c r="O85" s="12" t="s">
        <v>57</v>
      </c>
    </row>
    <row r="86" spans="1:78" hidden="1">
      <c r="B86" s="12"/>
      <c r="C86" s="12"/>
      <c r="D86" s="12"/>
      <c r="E86" s="12" t="str">
        <f>データ!AI6</f>
        <v/>
      </c>
      <c r="F86" s="12" t="s">
        <v>42</v>
      </c>
      <c r="G86" s="12" t="s">
        <v>42</v>
      </c>
      <c r="H86" s="12" t="str">
        <f>データ!BP6</f>
        <v>【1,209.40】</v>
      </c>
      <c r="I86" s="12" t="str">
        <f>データ!CA6</f>
        <v>【74.48】</v>
      </c>
      <c r="J86" s="12" t="str">
        <f>データ!CL6</f>
        <v>【219.46】</v>
      </c>
      <c r="K86" s="12" t="str">
        <f>データ!CW6</f>
        <v>【42.82】</v>
      </c>
      <c r="L86" s="12" t="str">
        <f>データ!DH6</f>
        <v>【83.36】</v>
      </c>
      <c r="M86" s="12" t="s">
        <v>42</v>
      </c>
      <c r="N86" s="12" t="s">
        <v>42</v>
      </c>
      <c r="O86" s="12" t="str">
        <f>データ!EO6</f>
        <v>【0.12】</v>
      </c>
    </row>
  </sheetData>
  <sheetProtection algorithmName="SHA-512" hashValue="MiMtoeMo4al6f3UZ/rwEJVWRG9mAwWf7vULn2iiQgUuR8ffgQahzO2VxkhgHAxbDUF8C1MK5r1u+SeeAZyCXUw==" saltValue="D8RkKu2P48ACTawpQk75D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0"/>
  <sheetViews>
    <sheetView showGridLines="0" workbookViewId="0"/>
  </sheetViews>
  <sheetFormatPr defaultRowHeight="13.5"/>
  <cols>
    <col min="2" max="144" width="11.875" customWidth="1"/>
  </cols>
  <sheetData>
    <row r="1" spans="1:145">
      <c r="A1" t="s">
        <v>58</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5">
      <c r="A2" s="60" t="s">
        <v>60</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21</v>
      </c>
      <c r="B3" s="62" t="s">
        <v>35</v>
      </c>
      <c r="C3" s="62" t="s">
        <v>62</v>
      </c>
      <c r="D3" s="62" t="s">
        <v>63</v>
      </c>
      <c r="E3" s="62" t="s">
        <v>5</v>
      </c>
      <c r="F3" s="62" t="s">
        <v>4</v>
      </c>
      <c r="G3" s="62" t="s">
        <v>28</v>
      </c>
      <c r="H3" s="68" t="s">
        <v>59</v>
      </c>
      <c r="I3" s="71"/>
      <c r="J3" s="71"/>
      <c r="K3" s="71"/>
      <c r="L3" s="71"/>
      <c r="M3" s="71"/>
      <c r="N3" s="71"/>
      <c r="O3" s="71"/>
      <c r="P3" s="71"/>
      <c r="Q3" s="71"/>
      <c r="R3" s="71"/>
      <c r="S3" s="71"/>
      <c r="T3" s="71"/>
      <c r="U3" s="71"/>
      <c r="V3" s="71"/>
      <c r="W3" s="71"/>
      <c r="X3" s="76"/>
      <c r="Y3" s="79" t="s">
        <v>56</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11</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c r="A4" s="60" t="s">
        <v>64</v>
      </c>
      <c r="B4" s="63"/>
      <c r="C4" s="63"/>
      <c r="D4" s="63"/>
      <c r="E4" s="63"/>
      <c r="F4" s="63"/>
      <c r="G4" s="63"/>
      <c r="H4" s="69"/>
      <c r="I4" s="72"/>
      <c r="J4" s="72"/>
      <c r="K4" s="72"/>
      <c r="L4" s="72"/>
      <c r="M4" s="72"/>
      <c r="N4" s="72"/>
      <c r="O4" s="72"/>
      <c r="P4" s="72"/>
      <c r="Q4" s="72"/>
      <c r="R4" s="72"/>
      <c r="S4" s="72"/>
      <c r="T4" s="72"/>
      <c r="U4" s="72"/>
      <c r="V4" s="72"/>
      <c r="W4" s="72"/>
      <c r="X4" s="77"/>
      <c r="Y4" s="80" t="s">
        <v>27</v>
      </c>
      <c r="Z4" s="80"/>
      <c r="AA4" s="80"/>
      <c r="AB4" s="80"/>
      <c r="AC4" s="80"/>
      <c r="AD4" s="80"/>
      <c r="AE4" s="80"/>
      <c r="AF4" s="80"/>
      <c r="AG4" s="80"/>
      <c r="AH4" s="80"/>
      <c r="AI4" s="80"/>
      <c r="AJ4" s="80" t="s">
        <v>49</v>
      </c>
      <c r="AK4" s="80"/>
      <c r="AL4" s="80"/>
      <c r="AM4" s="80"/>
      <c r="AN4" s="80"/>
      <c r="AO4" s="80"/>
      <c r="AP4" s="80"/>
      <c r="AQ4" s="80"/>
      <c r="AR4" s="80"/>
      <c r="AS4" s="80"/>
      <c r="AT4" s="80"/>
      <c r="AU4" s="80" t="s">
        <v>30</v>
      </c>
      <c r="AV4" s="80"/>
      <c r="AW4" s="80"/>
      <c r="AX4" s="80"/>
      <c r="AY4" s="80"/>
      <c r="AZ4" s="80"/>
      <c r="BA4" s="80"/>
      <c r="BB4" s="80"/>
      <c r="BC4" s="80"/>
      <c r="BD4" s="80"/>
      <c r="BE4" s="80"/>
      <c r="BF4" s="80" t="s">
        <v>66</v>
      </c>
      <c r="BG4" s="80"/>
      <c r="BH4" s="80"/>
      <c r="BI4" s="80"/>
      <c r="BJ4" s="80"/>
      <c r="BK4" s="80"/>
      <c r="BL4" s="80"/>
      <c r="BM4" s="80"/>
      <c r="BN4" s="80"/>
      <c r="BO4" s="80"/>
      <c r="BP4" s="80"/>
      <c r="BQ4" s="80" t="s">
        <v>16</v>
      </c>
      <c r="BR4" s="80"/>
      <c r="BS4" s="80"/>
      <c r="BT4" s="80"/>
      <c r="BU4" s="80"/>
      <c r="BV4" s="80"/>
      <c r="BW4" s="80"/>
      <c r="BX4" s="80"/>
      <c r="BY4" s="80"/>
      <c r="BZ4" s="80"/>
      <c r="CA4" s="80"/>
      <c r="CB4" s="80" t="s">
        <v>65</v>
      </c>
      <c r="CC4" s="80"/>
      <c r="CD4" s="80"/>
      <c r="CE4" s="80"/>
      <c r="CF4" s="80"/>
      <c r="CG4" s="80"/>
      <c r="CH4" s="80"/>
      <c r="CI4" s="80"/>
      <c r="CJ4" s="80"/>
      <c r="CK4" s="80"/>
      <c r="CL4" s="80"/>
      <c r="CM4" s="80" t="s">
        <v>1</v>
      </c>
      <c r="CN4" s="80"/>
      <c r="CO4" s="80"/>
      <c r="CP4" s="80"/>
      <c r="CQ4" s="80"/>
      <c r="CR4" s="80"/>
      <c r="CS4" s="80"/>
      <c r="CT4" s="80"/>
      <c r="CU4" s="80"/>
      <c r="CV4" s="80"/>
      <c r="CW4" s="80"/>
      <c r="CX4" s="80" t="s">
        <v>67</v>
      </c>
      <c r="CY4" s="80"/>
      <c r="CZ4" s="80"/>
      <c r="DA4" s="80"/>
      <c r="DB4" s="80"/>
      <c r="DC4" s="80"/>
      <c r="DD4" s="80"/>
      <c r="DE4" s="80"/>
      <c r="DF4" s="80"/>
      <c r="DG4" s="80"/>
      <c r="DH4" s="80"/>
      <c r="DI4" s="80" t="s">
        <v>68</v>
      </c>
      <c r="DJ4" s="80"/>
      <c r="DK4" s="80"/>
      <c r="DL4" s="80"/>
      <c r="DM4" s="80"/>
      <c r="DN4" s="80"/>
      <c r="DO4" s="80"/>
      <c r="DP4" s="80"/>
      <c r="DQ4" s="80"/>
      <c r="DR4" s="80"/>
      <c r="DS4" s="80"/>
      <c r="DT4" s="80" t="s">
        <v>69</v>
      </c>
      <c r="DU4" s="80"/>
      <c r="DV4" s="80"/>
      <c r="DW4" s="80"/>
      <c r="DX4" s="80"/>
      <c r="DY4" s="80"/>
      <c r="DZ4" s="80"/>
      <c r="EA4" s="80"/>
      <c r="EB4" s="80"/>
      <c r="EC4" s="80"/>
      <c r="ED4" s="80"/>
      <c r="EE4" s="80" t="s">
        <v>70</v>
      </c>
      <c r="EF4" s="80"/>
      <c r="EG4" s="80"/>
      <c r="EH4" s="80"/>
      <c r="EI4" s="80"/>
      <c r="EJ4" s="80"/>
      <c r="EK4" s="80"/>
      <c r="EL4" s="80"/>
      <c r="EM4" s="80"/>
      <c r="EN4" s="80"/>
      <c r="EO4" s="80"/>
    </row>
    <row r="5" spans="1:145">
      <c r="A5" s="60" t="s">
        <v>71</v>
      </c>
      <c r="B5" s="64"/>
      <c r="C5" s="64"/>
      <c r="D5" s="64"/>
      <c r="E5" s="64"/>
      <c r="F5" s="64"/>
      <c r="G5" s="64"/>
      <c r="H5" s="70" t="s">
        <v>61</v>
      </c>
      <c r="I5" s="70" t="s">
        <v>72</v>
      </c>
      <c r="J5" s="70" t="s">
        <v>73</v>
      </c>
      <c r="K5" s="70" t="s">
        <v>74</v>
      </c>
      <c r="L5" s="70" t="s">
        <v>75</v>
      </c>
      <c r="M5" s="70" t="s">
        <v>6</v>
      </c>
      <c r="N5" s="70" t="s">
        <v>76</v>
      </c>
      <c r="O5" s="70" t="s">
        <v>77</v>
      </c>
      <c r="P5" s="70" t="s">
        <v>78</v>
      </c>
      <c r="Q5" s="70" t="s">
        <v>79</v>
      </c>
      <c r="R5" s="70" t="s">
        <v>80</v>
      </c>
      <c r="S5" s="70" t="s">
        <v>81</v>
      </c>
      <c r="T5" s="70" t="s">
        <v>82</v>
      </c>
      <c r="U5" s="70" t="s">
        <v>0</v>
      </c>
      <c r="V5" s="70" t="s">
        <v>2</v>
      </c>
      <c r="W5" s="70" t="s">
        <v>83</v>
      </c>
      <c r="X5" s="70" t="s">
        <v>84</v>
      </c>
      <c r="Y5" s="70" t="s">
        <v>85</v>
      </c>
      <c r="Z5" s="70" t="s">
        <v>86</v>
      </c>
      <c r="AA5" s="70" t="s">
        <v>87</v>
      </c>
      <c r="AB5" s="70" t="s">
        <v>88</v>
      </c>
      <c r="AC5" s="70" t="s">
        <v>89</v>
      </c>
      <c r="AD5" s="70" t="s">
        <v>91</v>
      </c>
      <c r="AE5" s="70" t="s">
        <v>92</v>
      </c>
      <c r="AF5" s="70" t="s">
        <v>93</v>
      </c>
      <c r="AG5" s="70" t="s">
        <v>94</v>
      </c>
      <c r="AH5" s="70" t="s">
        <v>95</v>
      </c>
      <c r="AI5" s="70" t="s">
        <v>48</v>
      </c>
      <c r="AJ5" s="70" t="s">
        <v>85</v>
      </c>
      <c r="AK5" s="70" t="s">
        <v>86</v>
      </c>
      <c r="AL5" s="70" t="s">
        <v>87</v>
      </c>
      <c r="AM5" s="70" t="s">
        <v>88</v>
      </c>
      <c r="AN5" s="70" t="s">
        <v>89</v>
      </c>
      <c r="AO5" s="70" t="s">
        <v>91</v>
      </c>
      <c r="AP5" s="70" t="s">
        <v>92</v>
      </c>
      <c r="AQ5" s="70" t="s">
        <v>93</v>
      </c>
      <c r="AR5" s="70" t="s">
        <v>94</v>
      </c>
      <c r="AS5" s="70" t="s">
        <v>95</v>
      </c>
      <c r="AT5" s="70" t="s">
        <v>90</v>
      </c>
      <c r="AU5" s="70" t="s">
        <v>85</v>
      </c>
      <c r="AV5" s="70" t="s">
        <v>86</v>
      </c>
      <c r="AW5" s="70" t="s">
        <v>87</v>
      </c>
      <c r="AX5" s="70" t="s">
        <v>88</v>
      </c>
      <c r="AY5" s="70" t="s">
        <v>89</v>
      </c>
      <c r="AZ5" s="70" t="s">
        <v>91</v>
      </c>
      <c r="BA5" s="70" t="s">
        <v>92</v>
      </c>
      <c r="BB5" s="70" t="s">
        <v>93</v>
      </c>
      <c r="BC5" s="70" t="s">
        <v>94</v>
      </c>
      <c r="BD5" s="70" t="s">
        <v>95</v>
      </c>
      <c r="BE5" s="70" t="s">
        <v>90</v>
      </c>
      <c r="BF5" s="70" t="s">
        <v>85</v>
      </c>
      <c r="BG5" s="70" t="s">
        <v>86</v>
      </c>
      <c r="BH5" s="70" t="s">
        <v>87</v>
      </c>
      <c r="BI5" s="70" t="s">
        <v>88</v>
      </c>
      <c r="BJ5" s="70" t="s">
        <v>89</v>
      </c>
      <c r="BK5" s="70" t="s">
        <v>91</v>
      </c>
      <c r="BL5" s="70" t="s">
        <v>92</v>
      </c>
      <c r="BM5" s="70" t="s">
        <v>93</v>
      </c>
      <c r="BN5" s="70" t="s">
        <v>94</v>
      </c>
      <c r="BO5" s="70" t="s">
        <v>95</v>
      </c>
      <c r="BP5" s="70" t="s">
        <v>90</v>
      </c>
      <c r="BQ5" s="70" t="s">
        <v>85</v>
      </c>
      <c r="BR5" s="70" t="s">
        <v>86</v>
      </c>
      <c r="BS5" s="70" t="s">
        <v>87</v>
      </c>
      <c r="BT5" s="70" t="s">
        <v>88</v>
      </c>
      <c r="BU5" s="70" t="s">
        <v>89</v>
      </c>
      <c r="BV5" s="70" t="s">
        <v>91</v>
      </c>
      <c r="BW5" s="70" t="s">
        <v>92</v>
      </c>
      <c r="BX5" s="70" t="s">
        <v>93</v>
      </c>
      <c r="BY5" s="70" t="s">
        <v>94</v>
      </c>
      <c r="BZ5" s="70" t="s">
        <v>95</v>
      </c>
      <c r="CA5" s="70" t="s">
        <v>90</v>
      </c>
      <c r="CB5" s="70" t="s">
        <v>85</v>
      </c>
      <c r="CC5" s="70" t="s">
        <v>86</v>
      </c>
      <c r="CD5" s="70" t="s">
        <v>87</v>
      </c>
      <c r="CE5" s="70" t="s">
        <v>88</v>
      </c>
      <c r="CF5" s="70" t="s">
        <v>89</v>
      </c>
      <c r="CG5" s="70" t="s">
        <v>91</v>
      </c>
      <c r="CH5" s="70" t="s">
        <v>92</v>
      </c>
      <c r="CI5" s="70" t="s">
        <v>93</v>
      </c>
      <c r="CJ5" s="70" t="s">
        <v>94</v>
      </c>
      <c r="CK5" s="70" t="s">
        <v>95</v>
      </c>
      <c r="CL5" s="70" t="s">
        <v>90</v>
      </c>
      <c r="CM5" s="70" t="s">
        <v>85</v>
      </c>
      <c r="CN5" s="70" t="s">
        <v>86</v>
      </c>
      <c r="CO5" s="70" t="s">
        <v>87</v>
      </c>
      <c r="CP5" s="70" t="s">
        <v>88</v>
      </c>
      <c r="CQ5" s="70" t="s">
        <v>89</v>
      </c>
      <c r="CR5" s="70" t="s">
        <v>91</v>
      </c>
      <c r="CS5" s="70" t="s">
        <v>92</v>
      </c>
      <c r="CT5" s="70" t="s">
        <v>93</v>
      </c>
      <c r="CU5" s="70" t="s">
        <v>94</v>
      </c>
      <c r="CV5" s="70" t="s">
        <v>95</v>
      </c>
      <c r="CW5" s="70" t="s">
        <v>90</v>
      </c>
      <c r="CX5" s="70" t="s">
        <v>85</v>
      </c>
      <c r="CY5" s="70" t="s">
        <v>86</v>
      </c>
      <c r="CZ5" s="70" t="s">
        <v>87</v>
      </c>
      <c r="DA5" s="70" t="s">
        <v>88</v>
      </c>
      <c r="DB5" s="70" t="s">
        <v>89</v>
      </c>
      <c r="DC5" s="70" t="s">
        <v>91</v>
      </c>
      <c r="DD5" s="70" t="s">
        <v>92</v>
      </c>
      <c r="DE5" s="70" t="s">
        <v>93</v>
      </c>
      <c r="DF5" s="70" t="s">
        <v>94</v>
      </c>
      <c r="DG5" s="70" t="s">
        <v>95</v>
      </c>
      <c r="DH5" s="70" t="s">
        <v>90</v>
      </c>
      <c r="DI5" s="70" t="s">
        <v>85</v>
      </c>
      <c r="DJ5" s="70" t="s">
        <v>86</v>
      </c>
      <c r="DK5" s="70" t="s">
        <v>87</v>
      </c>
      <c r="DL5" s="70" t="s">
        <v>88</v>
      </c>
      <c r="DM5" s="70" t="s">
        <v>89</v>
      </c>
      <c r="DN5" s="70" t="s">
        <v>91</v>
      </c>
      <c r="DO5" s="70" t="s">
        <v>92</v>
      </c>
      <c r="DP5" s="70" t="s">
        <v>93</v>
      </c>
      <c r="DQ5" s="70" t="s">
        <v>94</v>
      </c>
      <c r="DR5" s="70" t="s">
        <v>95</v>
      </c>
      <c r="DS5" s="70" t="s">
        <v>90</v>
      </c>
      <c r="DT5" s="70" t="s">
        <v>85</v>
      </c>
      <c r="DU5" s="70" t="s">
        <v>86</v>
      </c>
      <c r="DV5" s="70" t="s">
        <v>87</v>
      </c>
      <c r="DW5" s="70" t="s">
        <v>88</v>
      </c>
      <c r="DX5" s="70" t="s">
        <v>89</v>
      </c>
      <c r="DY5" s="70" t="s">
        <v>91</v>
      </c>
      <c r="DZ5" s="70" t="s">
        <v>92</v>
      </c>
      <c r="EA5" s="70" t="s">
        <v>93</v>
      </c>
      <c r="EB5" s="70" t="s">
        <v>94</v>
      </c>
      <c r="EC5" s="70" t="s">
        <v>95</v>
      </c>
      <c r="ED5" s="70" t="s">
        <v>90</v>
      </c>
      <c r="EE5" s="70" t="s">
        <v>85</v>
      </c>
      <c r="EF5" s="70" t="s">
        <v>86</v>
      </c>
      <c r="EG5" s="70" t="s">
        <v>87</v>
      </c>
      <c r="EH5" s="70" t="s">
        <v>88</v>
      </c>
      <c r="EI5" s="70" t="s">
        <v>89</v>
      </c>
      <c r="EJ5" s="70" t="s">
        <v>91</v>
      </c>
      <c r="EK5" s="70" t="s">
        <v>92</v>
      </c>
      <c r="EL5" s="70" t="s">
        <v>93</v>
      </c>
      <c r="EM5" s="70" t="s">
        <v>94</v>
      </c>
      <c r="EN5" s="70" t="s">
        <v>95</v>
      </c>
      <c r="EO5" s="70" t="s">
        <v>90</v>
      </c>
    </row>
    <row r="6" spans="1:145" s="59" customFormat="1">
      <c r="A6" s="60" t="s">
        <v>96</v>
      </c>
      <c r="B6" s="65">
        <f t="shared" ref="B6:X6" si="1">B7</f>
        <v>2018</v>
      </c>
      <c r="C6" s="65">
        <f t="shared" si="1"/>
        <v>393631</v>
      </c>
      <c r="D6" s="65">
        <f t="shared" si="1"/>
        <v>47</v>
      </c>
      <c r="E6" s="65">
        <f t="shared" si="1"/>
        <v>17</v>
      </c>
      <c r="F6" s="65">
        <f t="shared" si="1"/>
        <v>4</v>
      </c>
      <c r="G6" s="65">
        <f t="shared" si="1"/>
        <v>0</v>
      </c>
      <c r="H6" s="65" t="str">
        <f t="shared" si="1"/>
        <v>高知県　土佐町</v>
      </c>
      <c r="I6" s="65" t="str">
        <f t="shared" si="1"/>
        <v>法非適用</v>
      </c>
      <c r="J6" s="65" t="str">
        <f t="shared" si="1"/>
        <v>下水道事業</v>
      </c>
      <c r="K6" s="65" t="str">
        <f t="shared" si="1"/>
        <v>特定環境保全公共下水道</v>
      </c>
      <c r="L6" s="65" t="str">
        <f t="shared" si="1"/>
        <v>D3</v>
      </c>
      <c r="M6" s="65" t="str">
        <f t="shared" si="1"/>
        <v>非設置</v>
      </c>
      <c r="N6" s="73" t="str">
        <f t="shared" si="1"/>
        <v>-</v>
      </c>
      <c r="O6" s="73" t="str">
        <f t="shared" si="1"/>
        <v>該当数値なし</v>
      </c>
      <c r="P6" s="73">
        <f t="shared" si="1"/>
        <v>62.48</v>
      </c>
      <c r="Q6" s="73">
        <f t="shared" si="1"/>
        <v>100</v>
      </c>
      <c r="R6" s="73">
        <f t="shared" si="1"/>
        <v>2762</v>
      </c>
      <c r="S6" s="73">
        <f t="shared" si="1"/>
        <v>3899</v>
      </c>
      <c r="T6" s="73">
        <f t="shared" si="1"/>
        <v>212.13</v>
      </c>
      <c r="U6" s="73">
        <f t="shared" si="1"/>
        <v>18.38</v>
      </c>
      <c r="V6" s="73">
        <f t="shared" si="1"/>
        <v>2406</v>
      </c>
      <c r="W6" s="73">
        <f t="shared" si="1"/>
        <v>0.71</v>
      </c>
      <c r="X6" s="73">
        <f t="shared" si="1"/>
        <v>3388.73</v>
      </c>
      <c r="Y6" s="81">
        <f t="shared" ref="Y6:AH6" si="2">IF(Y7="",NA(),Y7)</f>
        <v>88.66</v>
      </c>
      <c r="Z6" s="81">
        <f t="shared" si="2"/>
        <v>97.99</v>
      </c>
      <c r="AA6" s="81">
        <f t="shared" si="2"/>
        <v>100.02</v>
      </c>
      <c r="AB6" s="81">
        <f t="shared" si="2"/>
        <v>99.83</v>
      </c>
      <c r="AC6" s="81">
        <f t="shared" si="2"/>
        <v>92.04</v>
      </c>
      <c r="AD6" s="73" t="e">
        <f t="shared" si="2"/>
        <v>#N/A</v>
      </c>
      <c r="AE6" s="73" t="e">
        <f t="shared" si="2"/>
        <v>#N/A</v>
      </c>
      <c r="AF6" s="73" t="e">
        <f t="shared" si="2"/>
        <v>#N/A</v>
      </c>
      <c r="AG6" s="73" t="e">
        <f t="shared" si="2"/>
        <v>#N/A</v>
      </c>
      <c r="AH6" s="73" t="e">
        <f t="shared" si="2"/>
        <v>#N/A</v>
      </c>
      <c r="AI6" s="73" t="str">
        <f>IF(AI7="","",IF(AI7="-","【-】","【"&amp;SUBSTITUTE(TEXT(AI7,"#,##0.00"),"-","△")&amp;"】"))</f>
        <v/>
      </c>
      <c r="AJ6" s="73" t="e">
        <f t="shared" ref="AJ6:AS6" si="3">IF(AJ7="",NA(),AJ7)</f>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e">
        <f t="shared" si="3"/>
        <v>#N/A</v>
      </c>
      <c r="AT6" s="73" t="str">
        <f>IF(AT7="","",IF(AT7="-","【-】","【"&amp;SUBSTITUTE(TEXT(AT7,"#,##0.00"),"-","△")&amp;"】"))</f>
        <v/>
      </c>
      <c r="AU6" s="73" t="e">
        <f t="shared" ref="AU6:BD6" si="4">IF(AU7="",NA(),AU7)</f>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e">
        <f t="shared" si="4"/>
        <v>#N/A</v>
      </c>
      <c r="BE6" s="73" t="str">
        <f>IF(BE7="","",IF(BE7="-","【-】","【"&amp;SUBSTITUTE(TEXT(BE7,"#,##0.00"),"-","△")&amp;"】"))</f>
        <v/>
      </c>
      <c r="BF6" s="81">
        <f t="shared" ref="BF6:BO6" si="5">IF(BF7="",NA(),BF7)</f>
        <v>499.36</v>
      </c>
      <c r="BG6" s="81">
        <f t="shared" si="5"/>
        <v>2694.16</v>
      </c>
      <c r="BH6" s="73">
        <f t="shared" si="5"/>
        <v>0</v>
      </c>
      <c r="BI6" s="73">
        <f t="shared" si="5"/>
        <v>0</v>
      </c>
      <c r="BJ6" s="73">
        <f t="shared" si="5"/>
        <v>0</v>
      </c>
      <c r="BK6" s="81">
        <f t="shared" si="5"/>
        <v>1671.86</v>
      </c>
      <c r="BL6" s="81">
        <f t="shared" si="5"/>
        <v>1673.47</v>
      </c>
      <c r="BM6" s="81">
        <f t="shared" si="5"/>
        <v>1592.72</v>
      </c>
      <c r="BN6" s="81">
        <f t="shared" si="5"/>
        <v>1223.96</v>
      </c>
      <c r="BO6" s="81">
        <f t="shared" si="5"/>
        <v>1269.1500000000001</v>
      </c>
      <c r="BP6" s="73" t="str">
        <f>IF(BP7="","",IF(BP7="-","【-】","【"&amp;SUBSTITUTE(TEXT(BP7,"#,##0.00"),"-","△")&amp;"】"))</f>
        <v>【1,209.40】</v>
      </c>
      <c r="BQ6" s="81">
        <f t="shared" ref="BQ6:BZ6" si="6">IF(BQ7="",NA(),BQ7)</f>
        <v>63.8</v>
      </c>
      <c r="BR6" s="81">
        <f t="shared" si="6"/>
        <v>54.9</v>
      </c>
      <c r="BS6" s="81">
        <f t="shared" si="6"/>
        <v>69.37</v>
      </c>
      <c r="BT6" s="81">
        <f t="shared" si="6"/>
        <v>67.819999999999993</v>
      </c>
      <c r="BU6" s="81">
        <f t="shared" si="6"/>
        <v>74.83</v>
      </c>
      <c r="BV6" s="81">
        <f t="shared" si="6"/>
        <v>50.54</v>
      </c>
      <c r="BW6" s="81">
        <f t="shared" si="6"/>
        <v>49.22</v>
      </c>
      <c r="BX6" s="81">
        <f t="shared" si="6"/>
        <v>53.7</v>
      </c>
      <c r="BY6" s="81">
        <f t="shared" si="6"/>
        <v>61.54</v>
      </c>
      <c r="BZ6" s="81">
        <f t="shared" si="6"/>
        <v>63.97</v>
      </c>
      <c r="CA6" s="73" t="str">
        <f>IF(CA7="","",IF(CA7="-","【-】","【"&amp;SUBSTITUTE(TEXT(CA7,"#,##0.00"),"-","△")&amp;"】"))</f>
        <v>【74.48】</v>
      </c>
      <c r="CB6" s="81">
        <f t="shared" ref="CB6:CK6" si="7">IF(CB7="",NA(),CB7)</f>
        <v>232.57</v>
      </c>
      <c r="CC6" s="81">
        <f t="shared" si="7"/>
        <v>274.33999999999997</v>
      </c>
      <c r="CD6" s="81">
        <f t="shared" si="7"/>
        <v>226.68</v>
      </c>
      <c r="CE6" s="81">
        <f t="shared" si="7"/>
        <v>218.71</v>
      </c>
      <c r="CF6" s="81">
        <f t="shared" si="7"/>
        <v>200.44</v>
      </c>
      <c r="CG6" s="81">
        <f t="shared" si="7"/>
        <v>320.36</v>
      </c>
      <c r="CH6" s="81">
        <f t="shared" si="7"/>
        <v>332.02</v>
      </c>
      <c r="CI6" s="81">
        <f t="shared" si="7"/>
        <v>300.35000000000002</v>
      </c>
      <c r="CJ6" s="81">
        <f t="shared" si="7"/>
        <v>267.86</v>
      </c>
      <c r="CK6" s="81">
        <f t="shared" si="7"/>
        <v>256.82</v>
      </c>
      <c r="CL6" s="73" t="str">
        <f>IF(CL7="","",IF(CL7="-","【-】","【"&amp;SUBSTITUTE(TEXT(CL7,"#,##0.00"),"-","△")&amp;"】"))</f>
        <v>【219.46】</v>
      </c>
      <c r="CM6" s="81">
        <f t="shared" ref="CM6:CV6" si="8">IF(CM7="",NA(),CM7)</f>
        <v>79.14</v>
      </c>
      <c r="CN6" s="81">
        <f t="shared" si="8"/>
        <v>77.569999999999993</v>
      </c>
      <c r="CO6" s="81">
        <f t="shared" si="8"/>
        <v>76.569999999999993</v>
      </c>
      <c r="CP6" s="81">
        <f t="shared" si="8"/>
        <v>78.86</v>
      </c>
      <c r="CQ6" s="81">
        <f t="shared" si="8"/>
        <v>168.86</v>
      </c>
      <c r="CR6" s="81">
        <f t="shared" si="8"/>
        <v>34.74</v>
      </c>
      <c r="CS6" s="81">
        <f t="shared" si="8"/>
        <v>36.65</v>
      </c>
      <c r="CT6" s="81">
        <f t="shared" si="8"/>
        <v>37.72</v>
      </c>
      <c r="CU6" s="81">
        <f t="shared" si="8"/>
        <v>37.08</v>
      </c>
      <c r="CV6" s="81">
        <f t="shared" si="8"/>
        <v>37.46</v>
      </c>
      <c r="CW6" s="73" t="str">
        <f>IF(CW7="","",IF(CW7="-","【-】","【"&amp;SUBSTITUTE(TEXT(CW7,"#,##0.00"),"-","△")&amp;"】"))</f>
        <v>【42.82】</v>
      </c>
      <c r="CX6" s="81">
        <f t="shared" ref="CX6:DG6" si="9">IF(CX7="",NA(),CX7)</f>
        <v>61.67</v>
      </c>
      <c r="CY6" s="81">
        <f t="shared" si="9"/>
        <v>63.89</v>
      </c>
      <c r="CZ6" s="81">
        <f t="shared" si="9"/>
        <v>64.959999999999994</v>
      </c>
      <c r="DA6" s="81">
        <f t="shared" si="9"/>
        <v>59.63</v>
      </c>
      <c r="DB6" s="81">
        <f t="shared" si="9"/>
        <v>59.64</v>
      </c>
      <c r="DC6" s="81">
        <f t="shared" si="9"/>
        <v>70.14</v>
      </c>
      <c r="DD6" s="81">
        <f t="shared" si="9"/>
        <v>68.83</v>
      </c>
      <c r="DE6" s="81">
        <f t="shared" si="9"/>
        <v>68.459999999999994</v>
      </c>
      <c r="DF6" s="81">
        <f t="shared" si="9"/>
        <v>67.22</v>
      </c>
      <c r="DG6" s="81">
        <f t="shared" si="9"/>
        <v>67.459999999999994</v>
      </c>
      <c r="DH6" s="73" t="str">
        <f>IF(DH7="","",IF(DH7="-","【-】","【"&amp;SUBSTITUTE(TEXT(DH7,"#,##0.00"),"-","△")&amp;"】"))</f>
        <v>【83.36】</v>
      </c>
      <c r="DI6" s="73" t="e">
        <f t="shared" ref="DI6:DR6" si="10">IF(DI7="",NA(),DI7)</f>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e">
        <f t="shared" si="10"/>
        <v>#N/A</v>
      </c>
      <c r="DS6" s="73" t="str">
        <f>IF(DS7="","",IF(DS7="-","【-】","【"&amp;SUBSTITUTE(TEXT(DS7,"#,##0.00"),"-","△")&amp;"】"))</f>
        <v/>
      </c>
      <c r="DT6" s="73" t="e">
        <f t="shared" ref="DT6:EC6" si="11">IF(DT7="",NA(),DT7)</f>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e">
        <f t="shared" si="11"/>
        <v>#N/A</v>
      </c>
      <c r="ED6" s="73" t="str">
        <f>IF(ED7="","",IF(ED7="-","【-】","【"&amp;SUBSTITUTE(TEXT(ED7,"#,##0.00"),"-","△")&amp;"】"))</f>
        <v/>
      </c>
      <c r="EE6" s="73">
        <f t="shared" ref="EE6:EN6" si="12">IF(EE7="",NA(),EE7)</f>
        <v>0</v>
      </c>
      <c r="EF6" s="73">
        <f t="shared" si="12"/>
        <v>0</v>
      </c>
      <c r="EG6" s="73">
        <f t="shared" si="12"/>
        <v>0</v>
      </c>
      <c r="EH6" s="73">
        <f t="shared" si="12"/>
        <v>0</v>
      </c>
      <c r="EI6" s="73">
        <f t="shared" si="12"/>
        <v>0</v>
      </c>
      <c r="EJ6" s="81">
        <f t="shared" si="12"/>
        <v>8.e-002</v>
      </c>
      <c r="EK6" s="81">
        <f t="shared" si="12"/>
        <v>0.26</v>
      </c>
      <c r="EL6" s="81">
        <f t="shared" si="12"/>
        <v>0.13</v>
      </c>
      <c r="EM6" s="81">
        <f t="shared" si="12"/>
        <v>0.13</v>
      </c>
      <c r="EN6" s="81">
        <f t="shared" si="12"/>
        <v>9.e-002</v>
      </c>
      <c r="EO6" s="73" t="str">
        <f>IF(EO7="","",IF(EO7="-","【-】","【"&amp;SUBSTITUTE(TEXT(EO7,"#,##0.00"),"-","△")&amp;"】"))</f>
        <v>【0.12】</v>
      </c>
    </row>
    <row r="7" spans="1:145" s="59" customFormat="1">
      <c r="A7" s="60"/>
      <c r="B7" s="66">
        <v>2018</v>
      </c>
      <c r="C7" s="66">
        <v>393631</v>
      </c>
      <c r="D7" s="66">
        <v>47</v>
      </c>
      <c r="E7" s="66">
        <v>17</v>
      </c>
      <c r="F7" s="66">
        <v>4</v>
      </c>
      <c r="G7" s="66">
        <v>0</v>
      </c>
      <c r="H7" s="66" t="s">
        <v>97</v>
      </c>
      <c r="I7" s="66" t="s">
        <v>98</v>
      </c>
      <c r="J7" s="66" t="s">
        <v>99</v>
      </c>
      <c r="K7" s="66" t="s">
        <v>13</v>
      </c>
      <c r="L7" s="66" t="s">
        <v>100</v>
      </c>
      <c r="M7" s="66" t="s">
        <v>101</v>
      </c>
      <c r="N7" s="74" t="s">
        <v>42</v>
      </c>
      <c r="O7" s="74" t="s">
        <v>102</v>
      </c>
      <c r="P7" s="74">
        <v>62.48</v>
      </c>
      <c r="Q7" s="74">
        <v>100</v>
      </c>
      <c r="R7" s="74">
        <v>2762</v>
      </c>
      <c r="S7" s="74">
        <v>3899</v>
      </c>
      <c r="T7" s="74">
        <v>212.13</v>
      </c>
      <c r="U7" s="74">
        <v>18.38</v>
      </c>
      <c r="V7" s="74">
        <v>2406</v>
      </c>
      <c r="W7" s="74">
        <v>0.71</v>
      </c>
      <c r="X7" s="74">
        <v>3388.73</v>
      </c>
      <c r="Y7" s="74">
        <v>88.66</v>
      </c>
      <c r="Z7" s="74">
        <v>97.99</v>
      </c>
      <c r="AA7" s="74">
        <v>100.02</v>
      </c>
      <c r="AB7" s="74">
        <v>99.83</v>
      </c>
      <c r="AC7" s="74">
        <v>92.04</v>
      </c>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v>499.36</v>
      </c>
      <c r="BG7" s="74">
        <v>2694.16</v>
      </c>
      <c r="BH7" s="74">
        <v>0</v>
      </c>
      <c r="BI7" s="74">
        <v>0</v>
      </c>
      <c r="BJ7" s="74">
        <v>0</v>
      </c>
      <c r="BK7" s="74">
        <v>1671.86</v>
      </c>
      <c r="BL7" s="74">
        <v>1673.47</v>
      </c>
      <c r="BM7" s="74">
        <v>1592.72</v>
      </c>
      <c r="BN7" s="74">
        <v>1223.96</v>
      </c>
      <c r="BO7" s="74">
        <v>1269.1500000000001</v>
      </c>
      <c r="BP7" s="74">
        <v>1209.4000000000001</v>
      </c>
      <c r="BQ7" s="74">
        <v>63.8</v>
      </c>
      <c r="BR7" s="74">
        <v>54.9</v>
      </c>
      <c r="BS7" s="74">
        <v>69.37</v>
      </c>
      <c r="BT7" s="74">
        <v>67.819999999999993</v>
      </c>
      <c r="BU7" s="74">
        <v>74.83</v>
      </c>
      <c r="BV7" s="74">
        <v>50.54</v>
      </c>
      <c r="BW7" s="74">
        <v>49.22</v>
      </c>
      <c r="BX7" s="74">
        <v>53.7</v>
      </c>
      <c r="BY7" s="74">
        <v>61.54</v>
      </c>
      <c r="BZ7" s="74">
        <v>63.97</v>
      </c>
      <c r="CA7" s="74">
        <v>74.48</v>
      </c>
      <c r="CB7" s="74">
        <v>232.57</v>
      </c>
      <c r="CC7" s="74">
        <v>274.33999999999997</v>
      </c>
      <c r="CD7" s="74">
        <v>226.68</v>
      </c>
      <c r="CE7" s="74">
        <v>218.71</v>
      </c>
      <c r="CF7" s="74">
        <v>200.44</v>
      </c>
      <c r="CG7" s="74">
        <v>320.36</v>
      </c>
      <c r="CH7" s="74">
        <v>332.02</v>
      </c>
      <c r="CI7" s="74">
        <v>300.35000000000002</v>
      </c>
      <c r="CJ7" s="74">
        <v>267.86</v>
      </c>
      <c r="CK7" s="74">
        <v>256.82</v>
      </c>
      <c r="CL7" s="74">
        <v>219.46</v>
      </c>
      <c r="CM7" s="74">
        <v>79.14</v>
      </c>
      <c r="CN7" s="74">
        <v>77.569999999999993</v>
      </c>
      <c r="CO7" s="74">
        <v>76.569999999999993</v>
      </c>
      <c r="CP7" s="74">
        <v>78.86</v>
      </c>
      <c r="CQ7" s="74">
        <v>168.86</v>
      </c>
      <c r="CR7" s="74">
        <v>34.74</v>
      </c>
      <c r="CS7" s="74">
        <v>36.65</v>
      </c>
      <c r="CT7" s="74">
        <v>37.72</v>
      </c>
      <c r="CU7" s="74">
        <v>37.08</v>
      </c>
      <c r="CV7" s="74">
        <v>37.46</v>
      </c>
      <c r="CW7" s="74">
        <v>42.82</v>
      </c>
      <c r="CX7" s="74">
        <v>61.67</v>
      </c>
      <c r="CY7" s="74">
        <v>63.89</v>
      </c>
      <c r="CZ7" s="74">
        <v>64.959999999999994</v>
      </c>
      <c r="DA7" s="74">
        <v>59.63</v>
      </c>
      <c r="DB7" s="74">
        <v>59.64</v>
      </c>
      <c r="DC7" s="74">
        <v>70.14</v>
      </c>
      <c r="DD7" s="74">
        <v>68.83</v>
      </c>
      <c r="DE7" s="74">
        <v>68.459999999999994</v>
      </c>
      <c r="DF7" s="74">
        <v>67.22</v>
      </c>
      <c r="DG7" s="74">
        <v>67.459999999999994</v>
      </c>
      <c r="DH7" s="74">
        <v>83.36</v>
      </c>
      <c r="DI7" s="74"/>
      <c r="DJ7" s="74"/>
      <c r="DK7" s="74"/>
      <c r="DL7" s="74"/>
      <c r="DM7" s="74"/>
      <c r="DN7" s="74"/>
      <c r="DO7" s="74"/>
      <c r="DP7" s="74"/>
      <c r="DQ7" s="74"/>
      <c r="DR7" s="74"/>
      <c r="DS7" s="74"/>
      <c r="DT7" s="74"/>
      <c r="DU7" s="74"/>
      <c r="DV7" s="74"/>
      <c r="DW7" s="74"/>
      <c r="DX7" s="74"/>
      <c r="DY7" s="74"/>
      <c r="DZ7" s="74"/>
      <c r="EA7" s="74"/>
      <c r="EB7" s="74"/>
      <c r="EC7" s="74"/>
      <c r="ED7" s="74"/>
      <c r="EE7" s="74">
        <v>0</v>
      </c>
      <c r="EF7" s="74">
        <v>0</v>
      </c>
      <c r="EG7" s="74">
        <v>0</v>
      </c>
      <c r="EH7" s="74">
        <v>0</v>
      </c>
      <c r="EI7" s="74">
        <v>0</v>
      </c>
      <c r="EJ7" s="74">
        <v>8.e-002</v>
      </c>
      <c r="EK7" s="74">
        <v>0.26</v>
      </c>
      <c r="EL7" s="74">
        <v>0.13</v>
      </c>
      <c r="EM7" s="74">
        <v>0.13</v>
      </c>
      <c r="EN7" s="74">
        <v>9.e-002</v>
      </c>
      <c r="EO7" s="74">
        <v>0.12</v>
      </c>
    </row>
    <row r="8" spans="1:14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row>
    <row r="9" spans="1:145">
      <c r="A9" s="61"/>
      <c r="B9" s="61" t="s">
        <v>103</v>
      </c>
      <c r="C9" s="61" t="s">
        <v>104</v>
      </c>
      <c r="D9" s="61" t="s">
        <v>105</v>
      </c>
      <c r="E9" s="61" t="s">
        <v>106</v>
      </c>
      <c r="F9" s="61" t="s">
        <v>107</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5">
      <c r="A10" s="61" t="s">
        <v>35</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438560</cp:lastModifiedBy>
  <dcterms:created xsi:type="dcterms:W3CDTF">2019-12-05T05:14:29Z</dcterms:created>
  <dcterms:modified xsi:type="dcterms:W3CDTF">2020-02-07T06:38:09Z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2020-02-07T06:38:09Z</vt:filetime>
  </property>
</Properties>
</file>