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3114環境水道課\02_上下水道班\3114_02_02_水道経営\08_調査・報告\市町村振興課\経営比較分析表\30_四万十町_経営比較分析表\"/>
    </mc:Choice>
  </mc:AlternateContent>
  <workbookProtection workbookAlgorithmName="SHA-512" workbookHashValue="iGLnI7XbEB+U9BzWvM4n9oHL9VYC84t7xe36BSOEQs1BHCxY7Gr8/WtE8VssAaoqVteLJNWOpSVaV5FYQMRbxQ==" workbookSaltValue="+jVdyImEjCHfJ46E884kog=="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<sst xmlns="http://schemas.openxmlformats.org/spreadsheetml/2006/main" count="228" uniqueCount="113">
  <si>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</si>
  <si>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</si>
  <si>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</si>
  <si>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</si>
  <si>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</si>
  <si>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</si>
  <si>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</si>
  <si>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</si>
  <si>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</si>
  <si>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</si>
  <si>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</si>
  <si>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</si>
  <si>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</si>
  <si>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</si>
  <si>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</si>
  <si>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</si>
  <si>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</si>
  <si>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</si>
  <si>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</si>
  <si>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</si>
  <si>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</si>
  <si>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</si>
  <si>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</si>
  <si>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</si>
  <si>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</si>
  <si>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</si>
  <si>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</si>
  <si>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</si>
  <si>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</si>
  <si>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</si>
  <si>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</si>
  <si>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</si>
  <si>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</si>
  <si>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</si>
  <si>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</si>
  <si>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</si>
  <si>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</si>
  <si>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</si>
  <si>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</si>
  <si>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</si>
  <si>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</si>
  <si>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</si>
  <si>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</si>
  <si>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</si>
  <si>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</si>
  <si>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</si>
  <si>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</si>
  <si>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</si>
  <si>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</si>
  <si>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</si>
  <si>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</si>
  <si>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</si>
  <si>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</si>
  <si>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</si>
  <si>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</si>
  <si>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</si>
  <si>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</si>
  <si>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</si>
  <si>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</si>
  <si>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</si>
  <si>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</si>
  <si>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</si>
  <si>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</si>
  <si>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</si>
  <si>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</si>
  <si>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</si>
  <si>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</si>
  <si>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</si>
  <si>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</si>
  <si>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</si>
  <si>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</si>
  <si>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</si>
  <si>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</si>
  <si>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</si>
  <si>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</si>
  <si>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</si>
  <si>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</si>
  <si>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</si>
  <si>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</si>
  <si>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</si>
  <si>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</si>
  <si>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</si>
  <si>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</si>
  <si>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</si>
  <si>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</si>
  <si>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</si>
  <si>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</si>
  <si>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</si>
  <si>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</si>
  <si>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</si>
  <si>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</si>
  <si>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</si>
  <si>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</si>
  <si>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</si>
  <si>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</si>
  <si>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</si>
  <si>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</si>
  <si>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</si>
  <si>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</si>
  <si>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</si>
  <si>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</si>
  <si>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</si>
  <si>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</si>
  <si>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</si>
  <si>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</si>
  <si>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</si>
  <si>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</si>
  <si>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</si>
  <si>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</si>
  <si>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</si>
  <si>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大正クリーンセンターは処理場および管路は整備済みであり、現在の主な支出は建設時の起債の償還と機器の修繕費が主となっている。経費回収率は徐々に上昇しているが他団体に比べ依然低い水準となっており、収支不足は他会計からの繰入金に依存している。
　今後も老朽化した機器の更新が必要であるが、使用料収入の増加は見込まれない事から、国庫補助（ストックマネジメント事業）等を活用しての調査分析を実施する予定であるが調査結果によっては、新たな修繕や更新等が発生する可能性がある。また修繕費用負担の平準化や修繕等費用を見込んだ料金改定が必要となってくる。
　施設利用率、水洗化率の効率性は平均値を上回っている状況である。</t>
    <phoneticPr fontId="4"/>
  </si>
  <si>
    <t>大正クリーンセンターは平成１４年４月より稼働しているが、近年設備の不具合が徐々に発生している。水処理の要となる機器類については、早急に対応する必要があるため、町単独費で交換・修繕を行っている。しかしながら、経年劣化や老朽化が進行しており突発的に機器が作動しなくなる恐れがある。
　そのため、できるだけ早くストックマネジメント手法を用いて最適化構想を策定し、計画的に機器の更新・修繕・交換を行っていく予定である。</t>
    <phoneticPr fontId="4"/>
  </si>
  <si>
    <t>整備が完了していることから、今後も維持管理を適正に行っていく。
また、老朽化した機器等の更新には、国庫補助事業を活用し、町の財政負担を軽減しつつ、より確実な水処理を目指し、町民の生活環境の向上に努めていく。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</si>
</sst>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60-41D4-B979-59225EBE03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0.26</c:v>
                </c:pt>
                <c:pt idx="2">
                  <c:v>0.13</c:v>
                </c:pt>
                <c:pt idx="3">
                  <c:v>0.09</c:v>
                </c:pt>
                <c:pt idx="4">
                  <c:v>0.13</c:v>
                </c:pt>
              </c:numCache>
            </c:numRef>
          </c:val>
          <c:smooth val="0"/>
          <c:extLst>
            <c:ext xmlns:c16="http://schemas.microsoft.com/office/drawing/2014/chart" uri="{C3380CC4-5D6E-409C-BE32-E72D297353CC}">
              <c16:uniqueId val="{00000001-6960-41D4-B979-59225EBE03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84</c:v>
                </c:pt>
                <c:pt idx="1">
                  <c:v>69.5</c:v>
                </c:pt>
                <c:pt idx="2">
                  <c:v>62.25</c:v>
                </c:pt>
                <c:pt idx="3">
                  <c:v>59.75</c:v>
                </c:pt>
                <c:pt idx="4">
                  <c:v>66.5</c:v>
                </c:pt>
              </c:numCache>
            </c:numRef>
          </c:val>
          <c:extLst>
            <c:ext xmlns:c16="http://schemas.microsoft.com/office/drawing/2014/chart" uri="{C3380CC4-5D6E-409C-BE32-E72D297353CC}">
              <c16:uniqueId val="{00000000-BC77-4F0B-8F84-513BA17D48C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34.74</c:v>
                </c:pt>
                <c:pt idx="1">
                  <c:v>36.65</c:v>
                </c:pt>
                <c:pt idx="2">
                  <c:v>37.72</c:v>
                </c:pt>
                <c:pt idx="3">
                  <c:v>43.36</c:v>
                </c:pt>
                <c:pt idx="4">
                  <c:v>42.56</c:v>
                </c:pt>
              </c:numCache>
            </c:numRef>
          </c:val>
          <c:smooth val="0"/>
          <c:extLst>
            <c:ext xmlns:c16="http://schemas.microsoft.com/office/drawing/2014/chart" uri="{C3380CC4-5D6E-409C-BE32-E72D297353CC}">
              <c16:uniqueId val="{00000001-BC77-4F0B-8F84-513BA17D48C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88.22</c:v>
                </c:pt>
                <c:pt idx="1">
                  <c:v>88.89</c:v>
                </c:pt>
                <c:pt idx="2">
                  <c:v>91.54</c:v>
                </c:pt>
                <c:pt idx="3">
                  <c:v>95.53</c:v>
                </c:pt>
                <c:pt idx="4">
                  <c:v>98.65</c:v>
                </c:pt>
              </c:numCache>
            </c:numRef>
          </c:val>
          <c:extLst>
            <c:ext xmlns:c16="http://schemas.microsoft.com/office/drawing/2014/chart" uri="{C3380CC4-5D6E-409C-BE32-E72D297353CC}">
              <c16:uniqueId val="{00000000-F8CE-4016-970E-FB83ED9128B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70.14</c:v>
                </c:pt>
                <c:pt idx="1">
                  <c:v>68.83</c:v>
                </c:pt>
                <c:pt idx="2">
                  <c:v>68.459999999999994</c:v>
                </c:pt>
                <c:pt idx="3">
                  <c:v>83.06</c:v>
                </c:pt>
                <c:pt idx="4">
                  <c:v>83.32</c:v>
                </c:pt>
              </c:numCache>
            </c:numRef>
          </c:val>
          <c:smooth val="0"/>
          <c:extLst>
            <c:ext xmlns:c16="http://schemas.microsoft.com/office/drawing/2014/chart" uri="{C3380CC4-5D6E-409C-BE32-E72D297353CC}">
              <c16:uniqueId val="{00000001-F8CE-4016-970E-FB83ED9128B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98.56</c:v>
                </c:pt>
                <c:pt idx="1">
                  <c:v>98.39</c:v>
                </c:pt>
                <c:pt idx="2">
                  <c:v>98.37</c:v>
                </c:pt>
                <c:pt idx="3">
                  <c:v>98.26</c:v>
                </c:pt>
                <c:pt idx="4">
                  <c:v>98.43</c:v>
                </c:pt>
              </c:numCache>
            </c:numRef>
          </c:val>
          <c:extLst>
            <c:ext xmlns:c16="http://schemas.microsoft.com/office/drawing/2014/chart" uri="{C3380CC4-5D6E-409C-BE32-E72D297353CC}">
              <c16:uniqueId val="{00000000-28F3-4A7A-B09E-D6E139EB2DD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8F3-4A7A-B09E-D6E139EB2DD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FE-40AB-B935-8D554B7BCCA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FE-40AB-B935-8D554B7BCCA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08C-4BB8-AAF6-7FD37F2788E7}"/>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08C-4BB8-AAF6-7FD37F2788E7}"/>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63-4187-98AF-A08B544C799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63-4187-98AF-A08B544C799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D4A-455A-BAF0-70C7D95A448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D4A-455A-BAF0-70C7D95A448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DC-47FB-99CC-F6513A33BB8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1671.86</c:v>
                </c:pt>
                <c:pt idx="1">
                  <c:v>1673.47</c:v>
                </c:pt>
                <c:pt idx="2">
                  <c:v>1592.72</c:v>
                </c:pt>
                <c:pt idx="3">
                  <c:v>1243.71</c:v>
                </c:pt>
                <c:pt idx="4">
                  <c:v>1194.1500000000001</c:v>
                </c:pt>
              </c:numCache>
            </c:numRef>
          </c:val>
          <c:smooth val="0"/>
          <c:extLst>
            <c:ext xmlns:c16="http://schemas.microsoft.com/office/drawing/2014/chart" uri="{C3380CC4-5D6E-409C-BE32-E72D297353CC}">
              <c16:uniqueId val="{00000001-D3DC-47FB-99CC-F6513A33BB8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45.82</c:v>
                </c:pt>
                <c:pt idx="1">
                  <c:v>49.19</c:v>
                </c:pt>
                <c:pt idx="2">
                  <c:v>50.7</c:v>
                </c:pt>
                <c:pt idx="3">
                  <c:v>52.52</c:v>
                </c:pt>
                <c:pt idx="4">
                  <c:v>41.93</c:v>
                </c:pt>
              </c:numCache>
            </c:numRef>
          </c:val>
          <c:extLst>
            <c:ext xmlns:c16="http://schemas.microsoft.com/office/drawing/2014/chart" uri="{C3380CC4-5D6E-409C-BE32-E72D297353CC}">
              <c16:uniqueId val="{00000000-5CCE-4D3C-A99C-9C921A7AB36B}"/>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50.54</c:v>
                </c:pt>
                <c:pt idx="1">
                  <c:v>49.22</c:v>
                </c:pt>
                <c:pt idx="2">
                  <c:v>53.7</c:v>
                </c:pt>
                <c:pt idx="3">
                  <c:v>74.3</c:v>
                </c:pt>
                <c:pt idx="4">
                  <c:v>72.260000000000005</c:v>
                </c:pt>
              </c:numCache>
            </c:numRef>
          </c:val>
          <c:smooth val="0"/>
          <c:extLst>
            <c:ext xmlns:c16="http://schemas.microsoft.com/office/drawing/2014/chart" uri="{C3380CC4-5D6E-409C-BE32-E72D297353CC}">
              <c16:uniqueId val="{00000001-5CCE-4D3C-A99C-9C921A7AB36B}"/>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286.72000000000003</c:v>
                </c:pt>
                <c:pt idx="1">
                  <c:v>269.55</c:v>
                </c:pt>
                <c:pt idx="2">
                  <c:v>265.14999999999998</c:v>
                </c:pt>
                <c:pt idx="3">
                  <c:v>253.55</c:v>
                </c:pt>
                <c:pt idx="4">
                  <c:v>316.76</c:v>
                </c:pt>
              </c:numCache>
            </c:numRef>
          </c:val>
          <c:extLst>
            <c:ext xmlns:c16="http://schemas.microsoft.com/office/drawing/2014/chart" uri="{C3380CC4-5D6E-409C-BE32-E72D297353CC}">
              <c16:uniqueId val="{00000000-84F5-4C7D-A717-9242FE18417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320.36</c:v>
                </c:pt>
                <c:pt idx="1">
                  <c:v>332.02</c:v>
                </c:pt>
                <c:pt idx="2">
                  <c:v>300.35000000000002</c:v>
                </c:pt>
                <c:pt idx="3">
                  <c:v>221.81</c:v>
                </c:pt>
                <c:pt idx="4">
                  <c:v>230.02</c:v>
                </c:pt>
              </c:numCache>
            </c:numRef>
          </c:val>
          <c:smooth val="0"/>
          <c:extLst>
            <c:ext xmlns:c16="http://schemas.microsoft.com/office/drawing/2014/chart" uri="{C3380CC4-5D6E-409C-BE32-E72D297353CC}">
              <c16:uniqueId val="{00000001-84F5-4C7D-A717-9242FE18417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【1,209.40】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【219.46】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【74.48】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10"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四万十町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68">
        <f>データ!S6</f>
        <v>17205</v>
      </c>
      <c r="AM8" s="68"/>
      <c r="AN8" s="68"/>
      <c r="AO8" s="68"/>
      <c r="AP8" s="68"/>
      <c r="AQ8" s="68"/>
      <c r="AR8" s="68"/>
      <c r="AS8" s="68"/>
      <c r="AT8" s="67">
        <f>データ!T6</f>
        <v>642.28</v>
      </c>
      <c r="AU8" s="67"/>
      <c r="AV8" s="67"/>
      <c r="AW8" s="67"/>
      <c r="AX8" s="67"/>
      <c r="AY8" s="67"/>
      <c r="AZ8" s="67"/>
      <c r="BA8" s="67"/>
      <c r="BB8" s="67">
        <f>データ!U6</f>
        <v>26.79</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5.65</v>
      </c>
      <c r="Q10" s="67"/>
      <c r="R10" s="67"/>
      <c r="S10" s="67"/>
      <c r="T10" s="67"/>
      <c r="U10" s="67"/>
      <c r="V10" s="67"/>
      <c r="W10" s="67">
        <f>データ!Q6</f>
        <v>99.32</v>
      </c>
      <c r="X10" s="67"/>
      <c r="Y10" s="67"/>
      <c r="Z10" s="67"/>
      <c r="AA10" s="67"/>
      <c r="AB10" s="67"/>
      <c r="AC10" s="67"/>
      <c r="AD10" s="68">
        <f>データ!R6</f>
        <v>2100</v>
      </c>
      <c r="AE10" s="68"/>
      <c r="AF10" s="68"/>
      <c r="AG10" s="68"/>
      <c r="AH10" s="68"/>
      <c r="AI10" s="68"/>
      <c r="AJ10" s="68"/>
      <c r="AK10" s="2"/>
      <c r="AL10" s="68">
        <f>データ!V6</f>
        <v>963</v>
      </c>
      <c r="AM10" s="68"/>
      <c r="AN10" s="68"/>
      <c r="AO10" s="68"/>
      <c r="AP10" s="68"/>
      <c r="AQ10" s="68"/>
      <c r="AR10" s="68"/>
      <c r="AS10" s="68"/>
      <c r="AT10" s="67">
        <f>データ!W6</f>
        <v>0.44</v>
      </c>
      <c r="AU10" s="67"/>
      <c r="AV10" s="67"/>
      <c r="AW10" s="67"/>
      <c r="AX10" s="67"/>
      <c r="AY10" s="67"/>
      <c r="AZ10" s="67"/>
      <c r="BA10" s="67"/>
      <c r="BB10" s="67">
        <f>データ!X6</f>
        <v>2188.64</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110</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【1,209.40】</v>
      </c>
      <c r="I86" s="26" t="str">
        <f>データ!CA6</f>
        <v>【74.48】</v>
      </c>
      <c r="J86" s="26" t="str">
        <f>データ!CL6</f>
        <v>【219.46】</v>
      </c>
      <c r="K86" s="26" t="str">
        <f>データ!CW6</f>
        <v>【42.82】</v>
      </c>
      <c r="L86" s="26" t="str">
        <f>データ!DH6</f>
        <v>【83.36】</v>
      </c>
      <c r="M86" s="26" t="s">
        <v>44</v>
      </c>
      <c r="N86" s="26" t="s">
        <v>44</v>
      </c>
      <c r="O86" s="26" t="str">
        <f>データ!EO6</f>
        <v>【0.12】</v>
      </c>
    </row>
  </sheetData>
  <sheetProtection algorithmName="SHA-512" hashValue="aq/UN9SUjxvwgUWK/PW5AfEZUVj74HXKGknPzY0finhjhlk44w09Y5QodnENZv18G9hS9uLod3VjtVTSuukulw==" saltValue="r9VooGbEAzgLb93hHVuNy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56</v>
      </c>
      <c r="B4" s="30"/>
      <c r="C4" s="30"/>
      <c r="D4" s="30"/>
      <c r="E4" s="30"/>
      <c r="F4" s="30"/>
      <c r="G4" s="30"/>
      <c r="H4" s="79"/>
      <c r="I4" s="80"/>
      <c r="J4" s="80"/>
      <c r="K4" s="80"/>
      <c r="L4" s="80"/>
      <c r="M4" s="80"/>
      <c r="N4" s="80"/>
      <c r="O4" s="80"/>
      <c r="P4" s="80"/>
      <c r="Q4" s="80"/>
      <c r="R4" s="80"/>
      <c r="S4" s="80"/>
      <c r="T4" s="80"/>
      <c r="U4" s="80"/>
      <c r="V4" s="80"/>
      <c r="W4" s="80"/>
      <c r="X4" s="81"/>
      <c r="Y4" s="75" t="s">
        <v>57</v>
      </c>
      <c r="Z4" s="75"/>
      <c r="AA4" s="75"/>
      <c r="AB4" s="75"/>
      <c r="AC4" s="75"/>
      <c r="AD4" s="75"/>
      <c r="AE4" s="75"/>
      <c r="AF4" s="75"/>
      <c r="AG4" s="75"/>
      <c r="AH4" s="75"/>
      <c r="AI4" s="75"/>
      <c r="AJ4" s="75" t="s">
        <v>58</v>
      </c>
      <c r="AK4" s="75"/>
      <c r="AL4" s="75"/>
      <c r="AM4" s="75"/>
      <c r="AN4" s="75"/>
      <c r="AO4" s="75"/>
      <c r="AP4" s="75"/>
      <c r="AQ4" s="75"/>
      <c r="AR4" s="75"/>
      <c r="AS4" s="75"/>
      <c r="AT4" s="75"/>
      <c r="AU4" s="75" t="s">
        <v>59</v>
      </c>
      <c r="AV4" s="75"/>
      <c r="AW4" s="75"/>
      <c r="AX4" s="75"/>
      <c r="AY4" s="75"/>
      <c r="AZ4" s="75"/>
      <c r="BA4" s="75"/>
      <c r="BB4" s="75"/>
      <c r="BC4" s="75"/>
      <c r="BD4" s="75"/>
      <c r="BE4" s="75"/>
      <c r="BF4" s="75" t="s">
        <v>60</v>
      </c>
      <c r="BG4" s="75"/>
      <c r="BH4" s="75"/>
      <c r="BI4" s="75"/>
      <c r="BJ4" s="75"/>
      <c r="BK4" s="75"/>
      <c r="BL4" s="75"/>
      <c r="BM4" s="75"/>
      <c r="BN4" s="75"/>
      <c r="BO4" s="75"/>
      <c r="BP4" s="75"/>
      <c r="BQ4" s="75" t="s">
        <v>61</v>
      </c>
      <c r="BR4" s="75"/>
      <c r="BS4" s="75"/>
      <c r="BT4" s="75"/>
      <c r="BU4" s="75"/>
      <c r="BV4" s="75"/>
      <c r="BW4" s="75"/>
      <c r="BX4" s="75"/>
      <c r="BY4" s="75"/>
      <c r="BZ4" s="75"/>
      <c r="CA4" s="75"/>
      <c r="CB4" s="75" t="s">
        <v>62</v>
      </c>
      <c r="CC4" s="75"/>
      <c r="CD4" s="75"/>
      <c r="CE4" s="75"/>
      <c r="CF4" s="75"/>
      <c r="CG4" s="75"/>
      <c r="CH4" s="75"/>
      <c r="CI4" s="75"/>
      <c r="CJ4" s="75"/>
      <c r="CK4" s="75"/>
      <c r="CL4" s="75"/>
      <c r="CM4" s="75" t="s">
        <v>63</v>
      </c>
      <c r="CN4" s="75"/>
      <c r="CO4" s="75"/>
      <c r="CP4" s="75"/>
      <c r="CQ4" s="75"/>
      <c r="CR4" s="75"/>
      <c r="CS4" s="75"/>
      <c r="CT4" s="75"/>
      <c r="CU4" s="75"/>
      <c r="CV4" s="75"/>
      <c r="CW4" s="75"/>
      <c r="CX4" s="75" t="s">
        <v>64</v>
      </c>
      <c r="CY4" s="75"/>
      <c r="CZ4" s="75"/>
      <c r="DA4" s="75"/>
      <c r="DB4" s="75"/>
      <c r="DC4" s="75"/>
      <c r="DD4" s="75"/>
      <c r="DE4" s="75"/>
      <c r="DF4" s="75"/>
      <c r="DG4" s="75"/>
      <c r="DH4" s="75"/>
      <c r="DI4" s="75" t="s">
        <v>65</v>
      </c>
      <c r="DJ4" s="75"/>
      <c r="DK4" s="75"/>
      <c r="DL4" s="75"/>
      <c r="DM4" s="75"/>
      <c r="DN4" s="75"/>
      <c r="DO4" s="75"/>
      <c r="DP4" s="75"/>
      <c r="DQ4" s="75"/>
      <c r="DR4" s="75"/>
      <c r="DS4" s="75"/>
      <c r="DT4" s="75" t="s">
        <v>66</v>
      </c>
      <c r="DU4" s="75"/>
      <c r="DV4" s="75"/>
      <c r="DW4" s="75"/>
      <c r="DX4" s="75"/>
      <c r="DY4" s="75"/>
      <c r="DZ4" s="75"/>
      <c r="EA4" s="75"/>
      <c r="EB4" s="75"/>
      <c r="EC4" s="75"/>
      <c r="ED4" s="75"/>
      <c r="EE4" s="75" t="s">
        <v>67</v>
      </c>
      <c r="EF4" s="75"/>
      <c r="EG4" s="75"/>
      <c r="EH4" s="75"/>
      <c r="EI4" s="75"/>
      <c r="EJ4" s="75"/>
      <c r="EK4" s="75"/>
      <c r="EL4" s="75"/>
      <c r="EM4" s="75"/>
      <c r="EN4" s="75"/>
      <c r="EO4" s="75"/>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2018</v>
      </c>
      <c r="C6" s="33">
        <f t="shared" ref="C6:X6" si="3">C7</f>
        <v>394122</v>
      </c>
      <c r="D6" s="33">
        <f t="shared" si="3"/>
        <v>47</v>
      </c>
      <c r="E6" s="33">
        <f t="shared" si="3"/>
        <v>17</v>
      </c>
      <c r="F6" s="33">
        <f t="shared" si="3"/>
        <v>4</v>
      </c>
      <c r="G6" s="33">
        <f t="shared" si="3"/>
        <v>0</v>
      </c>
      <c r="H6" s="33" t="str">
        <f t="shared" si="3"/>
        <v>高知県　四万十町</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5.65</v>
      </c>
      <c r="Q6" s="34">
        <f t="shared" si="3"/>
        <v>99.32</v>
      </c>
      <c r="R6" s="34">
        <f t="shared" si="3"/>
        <v>2100</v>
      </c>
      <c r="S6" s="34">
        <f t="shared" si="3"/>
        <v>17205</v>
      </c>
      <c r="T6" s="34">
        <f t="shared" si="3"/>
        <v>642.28</v>
      </c>
      <c r="U6" s="34">
        <f t="shared" si="3"/>
        <v>26.79</v>
      </c>
      <c r="V6" s="34">
        <f t="shared" si="3"/>
        <v>963</v>
      </c>
      <c r="W6" s="34">
        <f t="shared" si="3"/>
        <v>0.44</v>
      </c>
      <c r="X6" s="34">
        <f t="shared" si="3"/>
        <v>2188.64</v>
      </c>
      <c r="Y6" s="35">
        <f>IF(Y7="",NA(),Y7)</f>
        <v>98.56</v>
      </c>
      <c r="Z6" s="35">
        <f t="shared" ref="Z6:AH6" si="4">IF(Z7="",NA(),Z7)</f>
        <v>98.39</v>
      </c>
      <c r="AA6" s="35">
        <f t="shared" si="4"/>
        <v>98.37</v>
      </c>
      <c r="AB6" s="35">
        <f t="shared" si="4"/>
        <v>98.26</v>
      </c>
      <c r="AC6" s="35">
        <f t="shared" si="4"/>
        <v>98.43</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1671.86</v>
      </c>
      <c r="BL6" s="35">
        <f t="shared" si="7"/>
        <v>1673.47</v>
      </c>
      <c r="BM6" s="35">
        <f t="shared" si="7"/>
        <v>1592.72</v>
      </c>
      <c r="BN6" s="35">
        <f t="shared" si="7"/>
        <v>1243.71</v>
      </c>
      <c r="BO6" s="35">
        <f t="shared" si="7"/>
        <v>1194.1500000000001</v>
      </c>
      <c r="BP6" s="34" t="str">
        <f>IF(BP7="","",IF(BP7="-","【-】","【"&amp;SUBSTITUTE(TEXT(BP7,"#,##0.00"),"-","△")&amp;"】"))</f>
        <v>【1,209.40】</v>
      </c>
      <c r="BQ6" s="35">
        <f>IF(BQ7="",NA(),BQ7)</f>
        <v>45.82</v>
      </c>
      <c r="BR6" s="35">
        <f t="shared" ref="BR6:BZ6" si="8">IF(BR7="",NA(),BR7)</f>
        <v>49.19</v>
      </c>
      <c r="BS6" s="35">
        <f t="shared" si="8"/>
        <v>50.7</v>
      </c>
      <c r="BT6" s="35">
        <f t="shared" si="8"/>
        <v>52.52</v>
      </c>
      <c r="BU6" s="35">
        <f t="shared" si="8"/>
        <v>41.93</v>
      </c>
      <c r="BV6" s="35">
        <f t="shared" si="8"/>
        <v>50.54</v>
      </c>
      <c r="BW6" s="35">
        <f t="shared" si="8"/>
        <v>49.22</v>
      </c>
      <c r="BX6" s="35">
        <f t="shared" si="8"/>
        <v>53.7</v>
      </c>
      <c r="BY6" s="35">
        <f t="shared" si="8"/>
        <v>74.3</v>
      </c>
      <c r="BZ6" s="35">
        <f t="shared" si="8"/>
        <v>72.260000000000005</v>
      </c>
      <c r="CA6" s="34" t="str">
        <f>IF(CA7="","",IF(CA7="-","【-】","【"&amp;SUBSTITUTE(TEXT(CA7,"#,##0.00"),"-","△")&amp;"】"))</f>
        <v>【74.48】</v>
      </c>
      <c r="CB6" s="35">
        <f>IF(CB7="",NA(),CB7)</f>
        <v>286.72000000000003</v>
      </c>
      <c r="CC6" s="35">
        <f t="shared" ref="CC6:CK6" si="9">IF(CC7="",NA(),CC7)</f>
        <v>269.55</v>
      </c>
      <c r="CD6" s="35">
        <f t="shared" si="9"/>
        <v>265.14999999999998</v>
      </c>
      <c r="CE6" s="35">
        <f t="shared" si="9"/>
        <v>253.55</v>
      </c>
      <c r="CF6" s="35">
        <f t="shared" si="9"/>
        <v>316.76</v>
      </c>
      <c r="CG6" s="35">
        <f t="shared" si="9"/>
        <v>320.36</v>
      </c>
      <c r="CH6" s="35">
        <f t="shared" si="9"/>
        <v>332.02</v>
      </c>
      <c r="CI6" s="35">
        <f t="shared" si="9"/>
        <v>300.35000000000002</v>
      </c>
      <c r="CJ6" s="35">
        <f t="shared" si="9"/>
        <v>221.81</v>
      </c>
      <c r="CK6" s="35">
        <f t="shared" si="9"/>
        <v>230.02</v>
      </c>
      <c r="CL6" s="34" t="str">
        <f>IF(CL7="","",IF(CL7="-","【-】","【"&amp;SUBSTITUTE(TEXT(CL7,"#,##0.00"),"-","△")&amp;"】"))</f>
        <v>【219.46】</v>
      </c>
      <c r="CM6" s="35">
        <f>IF(CM7="",NA(),CM7)</f>
        <v>84</v>
      </c>
      <c r="CN6" s="35">
        <f t="shared" ref="CN6:CV6" si="10">IF(CN7="",NA(),CN7)</f>
        <v>69.5</v>
      </c>
      <c r="CO6" s="35">
        <f t="shared" si="10"/>
        <v>62.25</v>
      </c>
      <c r="CP6" s="35">
        <f t="shared" si="10"/>
        <v>59.75</v>
      </c>
      <c r="CQ6" s="35">
        <f t="shared" si="10"/>
        <v>66.5</v>
      </c>
      <c r="CR6" s="35">
        <f t="shared" si="10"/>
        <v>34.74</v>
      </c>
      <c r="CS6" s="35">
        <f t="shared" si="10"/>
        <v>36.65</v>
      </c>
      <c r="CT6" s="35">
        <f t="shared" si="10"/>
        <v>37.72</v>
      </c>
      <c r="CU6" s="35">
        <f t="shared" si="10"/>
        <v>43.36</v>
      </c>
      <c r="CV6" s="35">
        <f t="shared" si="10"/>
        <v>42.56</v>
      </c>
      <c r="CW6" s="34" t="str">
        <f>IF(CW7="","",IF(CW7="-","【-】","【"&amp;SUBSTITUTE(TEXT(CW7,"#,##0.00"),"-","△")&amp;"】"))</f>
        <v>【42.82】</v>
      </c>
      <c r="CX6" s="35">
        <f>IF(CX7="",NA(),CX7)</f>
        <v>88.22</v>
      </c>
      <c r="CY6" s="35">
        <f t="shared" ref="CY6:DG6" si="11">IF(CY7="",NA(),CY7)</f>
        <v>88.89</v>
      </c>
      <c r="CZ6" s="35">
        <f t="shared" si="11"/>
        <v>91.54</v>
      </c>
      <c r="DA6" s="35">
        <f t="shared" si="11"/>
        <v>95.53</v>
      </c>
      <c r="DB6" s="35">
        <f t="shared" si="11"/>
        <v>98.65</v>
      </c>
      <c r="DC6" s="35">
        <f t="shared" si="11"/>
        <v>70.14</v>
      </c>
      <c r="DD6" s="35">
        <f t="shared" si="11"/>
        <v>68.83</v>
      </c>
      <c r="DE6" s="35">
        <f t="shared" si="11"/>
        <v>68.459999999999994</v>
      </c>
      <c r="DF6" s="35">
        <f t="shared" si="11"/>
        <v>83.06</v>
      </c>
      <c r="DG6" s="35">
        <f t="shared" si="11"/>
        <v>83.32</v>
      </c>
      <c r="DH6" s="34" t="str">
        <f>IF(DH7="","",IF(DH7="-","【-】","【"&amp;SUBSTITUTE(TEXT(DH7,"#,##0.00"),"-","△")&amp;"】"))</f>
        <v>【83.36】</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0.08</v>
      </c>
      <c r="EK6" s="35">
        <f t="shared" si="14"/>
        <v>0.26</v>
      </c>
      <c r="EL6" s="35">
        <f t="shared" si="14"/>
        <v>0.13</v>
      </c>
      <c r="EM6" s="35">
        <f t="shared" si="14"/>
        <v>0.09</v>
      </c>
      <c r="EN6" s="35">
        <f t="shared" si="14"/>
        <v>0.13</v>
      </c>
      <c r="EO6" s="34" t="str">
        <f>IF(EO7="","",IF(EO7="-","【-】","【"&amp;SUBSTITUTE(TEXT(EO7,"#,##0.00"),"-","△")&amp;"】"))</f>
        <v>【0.12】</v>
      </c>
    </row>
    <row r="7" spans="1:145" s="36" customFormat="1" x14ac:dyDescent="0.15">
      <c r="A7" s="28"/>
      <c r="B7" s="37">
        <v>2018</v>
      </c>
      <c r="C7" s="37">
        <v>394122</v>
      </c>
      <c r="D7" s="37">
        <v>47</v>
      </c>
      <c r="E7" s="37">
        <v>17</v>
      </c>
      <c r="F7" s="37">
        <v>4</v>
      </c>
      <c r="G7" s="37">
        <v>0</v>
      </c>
      <c r="H7" s="37" t="s">
        <v>97</v>
      </c>
      <c r="I7" s="37" t="s">
        <v>98</v>
      </c>
      <c r="J7" s="37" t="s">
        <v>99</v>
      </c>
      <c r="K7" s="37" t="s">
        <v>100</v>
      </c>
      <c r="L7" s="37" t="s">
        <v>101</v>
      </c>
      <c r="M7" s="37" t="s">
        <v>102</v>
      </c>
      <c r="N7" s="38" t="s">
        <v>103</v>
      </c>
      <c r="O7" s="38" t="s">
        <v>104</v>
      </c>
      <c r="P7" s="38">
        <v>5.65</v>
      </c>
      <c r="Q7" s="38">
        <v>99.32</v>
      </c>
      <c r="R7" s="38">
        <v>2100</v>
      </c>
      <c r="S7" s="38">
        <v>17205</v>
      </c>
      <c r="T7" s="38">
        <v>642.28</v>
      </c>
      <c r="U7" s="38">
        <v>26.79</v>
      </c>
      <c r="V7" s="38">
        <v>963</v>
      </c>
      <c r="W7" s="38">
        <v>0.44</v>
      </c>
      <c r="X7" s="38">
        <v>2188.64</v>
      </c>
      <c r="Y7" s="38">
        <v>98.56</v>
      </c>
      <c r="Z7" s="38">
        <v>98.39</v>
      </c>
      <c r="AA7" s="38">
        <v>98.37</v>
      </c>
      <c r="AB7" s="38">
        <v>98.26</v>
      </c>
      <c r="AC7" s="38">
        <v>98.43</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1671.86</v>
      </c>
      <c r="BL7" s="38">
        <v>1673.47</v>
      </c>
      <c r="BM7" s="38">
        <v>1592.72</v>
      </c>
      <c r="BN7" s="38">
        <v>1243.71</v>
      </c>
      <c r="BO7" s="38">
        <v>1194.1500000000001</v>
      </c>
      <c r="BP7" s="38">
        <v>1209.4000000000001</v>
      </c>
      <c r="BQ7" s="38">
        <v>45.82</v>
      </c>
      <c r="BR7" s="38">
        <v>49.19</v>
      </c>
      <c r="BS7" s="38">
        <v>50.7</v>
      </c>
      <c r="BT7" s="38">
        <v>52.52</v>
      </c>
      <c r="BU7" s="38">
        <v>41.93</v>
      </c>
      <c r="BV7" s="38">
        <v>50.54</v>
      </c>
      <c r="BW7" s="38">
        <v>49.22</v>
      </c>
      <c r="BX7" s="38">
        <v>53.7</v>
      </c>
      <c r="BY7" s="38">
        <v>74.3</v>
      </c>
      <c r="BZ7" s="38">
        <v>72.260000000000005</v>
      </c>
      <c r="CA7" s="38">
        <v>74.48</v>
      </c>
      <c r="CB7" s="38">
        <v>286.72000000000003</v>
      </c>
      <c r="CC7" s="38">
        <v>269.55</v>
      </c>
      <c r="CD7" s="38">
        <v>265.14999999999998</v>
      </c>
      <c r="CE7" s="38">
        <v>253.55</v>
      </c>
      <c r="CF7" s="38">
        <v>316.76</v>
      </c>
      <c r="CG7" s="38">
        <v>320.36</v>
      </c>
      <c r="CH7" s="38">
        <v>332.02</v>
      </c>
      <c r="CI7" s="38">
        <v>300.35000000000002</v>
      </c>
      <c r="CJ7" s="38">
        <v>221.81</v>
      </c>
      <c r="CK7" s="38">
        <v>230.02</v>
      </c>
      <c r="CL7" s="38">
        <v>219.46</v>
      </c>
      <c r="CM7" s="38">
        <v>84</v>
      </c>
      <c r="CN7" s="38">
        <v>69.5</v>
      </c>
      <c r="CO7" s="38">
        <v>62.25</v>
      </c>
      <c r="CP7" s="38">
        <v>59.75</v>
      </c>
      <c r="CQ7" s="38">
        <v>66.5</v>
      </c>
      <c r="CR7" s="38">
        <v>34.74</v>
      </c>
      <c r="CS7" s="38">
        <v>36.65</v>
      </c>
      <c r="CT7" s="38">
        <v>37.72</v>
      </c>
      <c r="CU7" s="38">
        <v>43.36</v>
      </c>
      <c r="CV7" s="38">
        <v>42.56</v>
      </c>
      <c r="CW7" s="38">
        <v>42.82</v>
      </c>
      <c r="CX7" s="38">
        <v>88.22</v>
      </c>
      <c r="CY7" s="38">
        <v>88.89</v>
      </c>
      <c r="CZ7" s="38">
        <v>91.54</v>
      </c>
      <c r="DA7" s="38">
        <v>95.53</v>
      </c>
      <c r="DB7" s="38">
        <v>98.65</v>
      </c>
      <c r="DC7" s="38">
        <v>70.14</v>
      </c>
      <c r="DD7" s="38">
        <v>68.83</v>
      </c>
      <c r="DE7" s="38">
        <v>68.459999999999994</v>
      </c>
      <c r="DF7" s="38">
        <v>83.06</v>
      </c>
      <c r="DG7" s="38">
        <v>83.32</v>
      </c>
      <c r="DH7" s="38">
        <v>83.36</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0.08</v>
      </c>
      <c r="EK7" s="38">
        <v>0.26</v>
      </c>
      <c r="EL7" s="38">
        <v>0.13</v>
      </c>
      <c r="EM7" s="38">
        <v>0.09</v>
      </c>
      <c r="EN7" s="38">
        <v>0.13</v>
      </c>
      <c r="EO7" s="38">
        <v>0.12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高知県中西部電算協議会</cp:lastModifiedBy>
  <dcterms:created xsi:type="dcterms:W3CDTF">2019-12-05T05:14:31Z</dcterms:created>
  <dcterms:modified xsi:type="dcterms:W3CDTF">2020-01-14T01:31:02Z</dcterms:modified>
  <cp:category/>
</cp:coreProperties>
</file>