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nkoku2.local\Nanfs\Share\上下水道局\営業係\森岡\01_財務\01_予算・決算\02_決算\05_経営比較分析\H30経営比較分析表\【経営比較分析表】2018_392049_46_010\"/>
    </mc:Choice>
  </mc:AlternateContent>
  <workbookProtection workbookAlgorithmName="SHA-512" workbookHashValue="1vrJlEhG1TBLaeoV4wZ07+ih3+YHCRWOchxDuUSkaiSr1NmxISaFpOotU7LbKNMhi6e/CWM3zJzuKg9G/MZzOA==" workbookSaltValue="deItGM9lpKhf/u4GPRBEGA==" workbookSpinCount="100000" lockStructure="1"/>
  <bookViews>
    <workbookView xWindow="0" yWindow="0" windowWidth="15360" windowHeight="7635"/>
  </bookViews>
  <sheets>
    <sheet name="法非適用_下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<sst xmlns="http://schemas.openxmlformats.org/spreadsheetml/2006/main" count="229" uniqueCount="114">
  <si>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</si>
  <si>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</si>
  <si>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</si>
  <si>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</si>
  <si>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</si>
  <si>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</si>
  <si>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</si>
  <si>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</si>
  <si>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</si>
  <si>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</si>
  <si>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</si>
  <si>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</si>
  <si>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</si>
  <si>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</si>
  <si>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</si>
  <si>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</si>
  <si>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</si>
  <si>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</si>
  <si>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</si>
  <si>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</si>
  <si>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</si>
  <si>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</si>
  <si>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</si>
  <si>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</si>
  <si>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</si>
  <si>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</si>
  <si>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</si>
  <si>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</si>
  <si>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</si>
  <si>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</si>
  <si>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</si>
  <si>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</si>
  <si>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</si>
  <si>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</si>
  <si>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</si>
  <si>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</si>
  <si>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</si>
  <si>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</si>
  <si>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</si>
  <si>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</si>
  <si>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</si>
  <si>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</si>
  <si>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</si>
  <si>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</si>
  <si>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</si>
  <si>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</si>
  <si>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</si>
  <si>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</si>
  <si>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</si>
  <si>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</si>
  <si>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</si>
  <si>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</si>
  <si>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</si>
  <si>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</si>
  <si>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</si>
  <si>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</si>
  <si>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</si>
  <si>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</si>
  <si>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</si>
  <si>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</si>
  <si>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</si>
  <si>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</si>
  <si>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</si>
  <si>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</si>
  <si>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</si>
  <si>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</si>
  <si>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</si>
  <si>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</si>
  <si>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</si>
  <si>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</si>
  <si>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</si>
  <si>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</si>
  <si>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</si>
  <si>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</si>
  <si>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</si>
  <si>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</si>
  <si>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</si>
  <si>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</si>
  <si>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</si>
  <si>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</si>
  <si>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</si>
  <si>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</si>
  <si>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</si>
  <si>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</si>
  <si>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</si>
  <si>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</si>
  <si>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</si>
  <si>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</si>
  <si>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</si>
  <si>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</si>
  <si>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</si>
  <si>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</si>
  <si>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</si>
  <si>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</si>
  <si>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</si>
  <si>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</si>
  <si>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</si>
  <si>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</si>
  <si>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</si>
  <si>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</si>
  <si>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</si>
  <si>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</si>
  <si>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</si>
  <si>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</si>
  <si>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</si>
  <si>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</si>
  <si>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</si>
  <si>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</si>
  <si>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</si>
  <si>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</si>
  <si>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</si>
  <si>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の普及活動等により接続件数は微増しているものの、少子高齢化による人口減少や節水器具の機能向上等により処理水量が減少し、大幅な料金収入の増加が見込めないなかで処理場施設の経年化が進んでおり、その更新費用を使用料で賄うことは極めて困難な見通しです。将来に向けて事業を継続していくため、長寿命化事業の導入による経費の削減や、経費の計画性、透明性の向上のための公営企業会計への移行などの取組みを進める必要があります。</t>
    <rPh sb="0" eb="3">
      <t>ゲスイドウ</t>
    </rPh>
    <rPh sb="4" eb="6">
      <t>フキュウ</t>
    </rPh>
    <rPh sb="6" eb="8">
      <t>カツドウ</t>
    </rPh>
    <rPh sb="8" eb="9">
      <t>トウ</t>
    </rPh>
    <rPh sb="12" eb="14">
      <t>セツゾク</t>
    </rPh>
    <rPh sb="14" eb="16">
      <t>ケンスウ</t>
    </rPh>
    <rPh sb="17" eb="19">
      <t>ビゾウ</t>
    </rPh>
    <rPh sb="27" eb="29">
      <t>ショウシ</t>
    </rPh>
    <rPh sb="29" eb="32">
      <t>コウレイカ</t>
    </rPh>
    <rPh sb="35" eb="38">
      <t>ジンコウゲン</t>
    </rPh>
    <rPh sb="38" eb="39">
      <t>ショウ</t>
    </rPh>
    <rPh sb="40" eb="42">
      <t>セッスイ</t>
    </rPh>
    <rPh sb="42" eb="44">
      <t>キグ</t>
    </rPh>
    <rPh sb="45" eb="47">
      <t>キノウ</t>
    </rPh>
    <rPh sb="47" eb="49">
      <t>コウジョウ</t>
    </rPh>
    <rPh sb="49" eb="50">
      <t>トウ</t>
    </rPh>
    <rPh sb="53" eb="55">
      <t>ショリ</t>
    </rPh>
    <rPh sb="55" eb="57">
      <t>スイリョウ</t>
    </rPh>
    <rPh sb="58" eb="60">
      <t>ゲンショウ</t>
    </rPh>
    <rPh sb="62" eb="64">
      <t>オオハバ</t>
    </rPh>
    <rPh sb="65" eb="67">
      <t>リョウキン</t>
    </rPh>
    <rPh sb="67" eb="69">
      <t>シュウニュウ</t>
    </rPh>
    <rPh sb="70" eb="72">
      <t>ゾウカ</t>
    </rPh>
    <rPh sb="73" eb="75">
      <t>ミコ</t>
    </rPh>
    <rPh sb="81" eb="84">
      <t>ショリジョウ</t>
    </rPh>
    <rPh sb="84" eb="86">
      <t>シセツ</t>
    </rPh>
    <rPh sb="87" eb="90">
      <t>ケイネンカ</t>
    </rPh>
    <rPh sb="91" eb="92">
      <t>スス</t>
    </rPh>
    <rPh sb="99" eb="101">
      <t>コウシン</t>
    </rPh>
    <rPh sb="101" eb="103">
      <t>ヒヨウ</t>
    </rPh>
    <rPh sb="104" eb="106">
      <t>シヨウ</t>
    </rPh>
    <rPh sb="106" eb="107">
      <t>リョウ</t>
    </rPh>
    <rPh sb="108" eb="109">
      <t>マカナ</t>
    </rPh>
    <rPh sb="113" eb="114">
      <t>キワ</t>
    </rPh>
    <rPh sb="116" eb="118">
      <t>コンナン</t>
    </rPh>
    <rPh sb="119" eb="121">
      <t>ミトオ</t>
    </rPh>
    <rPh sb="125" eb="127">
      <t>ショウライ</t>
    </rPh>
    <rPh sb="128" eb="129">
      <t>ム</t>
    </rPh>
    <rPh sb="131" eb="133">
      <t>ジギョウ</t>
    </rPh>
    <rPh sb="134" eb="136">
      <t>ケイゾク</t>
    </rPh>
    <rPh sb="143" eb="147">
      <t>チョウジュミョウカ</t>
    </rPh>
    <rPh sb="147" eb="149">
      <t>ジギョウ</t>
    </rPh>
    <rPh sb="150" eb="152">
      <t>ドウニュウ</t>
    </rPh>
    <rPh sb="155" eb="157">
      <t>ケイヒ</t>
    </rPh>
    <rPh sb="158" eb="160">
      <t>サクゲン</t>
    </rPh>
    <rPh sb="162" eb="164">
      <t>ケイヒ</t>
    </rPh>
    <rPh sb="165" eb="168">
      <t>ケイカクセイ</t>
    </rPh>
    <rPh sb="169" eb="172">
      <t>トウメイセイ</t>
    </rPh>
    <rPh sb="173" eb="175">
      <t>コウジョウ</t>
    </rPh>
    <rPh sb="179" eb="181">
      <t>コウエイ</t>
    </rPh>
    <rPh sb="181" eb="183">
      <t>キギョウ</t>
    </rPh>
    <rPh sb="183" eb="185">
      <t>カイケイ</t>
    </rPh>
    <rPh sb="187" eb="189">
      <t>イコウ</t>
    </rPh>
    <rPh sb="192" eb="194">
      <t>トリク</t>
    </rPh>
    <rPh sb="196" eb="197">
      <t>スス</t>
    </rPh>
    <rPh sb="199" eb="201">
      <t>ヒツヨウ</t>
    </rPh>
    <phoneticPr fontId="4"/>
  </si>
  <si>
    <t>収益的収支比率は８０％台を推移しており、経費回収率も類似団体より高い値であるものの直近３年間は８０％台に下がっていることから、使用料収入では維持管理費等に充てる財源が確保できておらず、一般会計からの繰入金に依存している状態です。汚水処理原価は類似団体平均値より低い水準でありますが、維持管理費用の増加により上昇傾向が続いておりますので経費の削減に努める必要があります。施設利用率に関しては、近年５０％前後で推移しており、類似団体の平均値とほぼ同水準で推移しております。水洗化率は２６年度に実施した使用者人数調査による見直しにより下がっておりますが、普及率向上に向けた取組みを続けたことで、その後微増しております。</t>
    <rPh sb="0" eb="3">
      <t>シュウエキテキ</t>
    </rPh>
    <rPh sb="3" eb="5">
      <t>シュウシ</t>
    </rPh>
    <rPh sb="5" eb="7">
      <t>ヒリツ</t>
    </rPh>
    <rPh sb="11" eb="12">
      <t>ダイ</t>
    </rPh>
    <rPh sb="13" eb="15">
      <t>スイイ</t>
    </rPh>
    <rPh sb="20" eb="22">
      <t>ケイヒ</t>
    </rPh>
    <rPh sb="22" eb="24">
      <t>カイシュウ</t>
    </rPh>
    <rPh sb="24" eb="25">
      <t>リツ</t>
    </rPh>
    <rPh sb="26" eb="28">
      <t>ルイジ</t>
    </rPh>
    <rPh sb="28" eb="30">
      <t>ダンタイ</t>
    </rPh>
    <rPh sb="32" eb="33">
      <t>タカ</t>
    </rPh>
    <rPh sb="34" eb="35">
      <t>アタイ</t>
    </rPh>
    <rPh sb="41" eb="43">
      <t>チョッキン</t>
    </rPh>
    <rPh sb="44" eb="46">
      <t>ネンカン</t>
    </rPh>
    <rPh sb="50" eb="51">
      <t>ダイ</t>
    </rPh>
    <rPh sb="52" eb="53">
      <t>サ</t>
    </rPh>
    <rPh sb="63" eb="66">
      <t>シヨウリョウ</t>
    </rPh>
    <rPh sb="66" eb="68">
      <t>シュウニュウ</t>
    </rPh>
    <rPh sb="70" eb="72">
      <t>イジ</t>
    </rPh>
    <rPh sb="72" eb="75">
      <t>カンリヒ</t>
    </rPh>
    <rPh sb="75" eb="76">
      <t>トウ</t>
    </rPh>
    <rPh sb="77" eb="78">
      <t>ア</t>
    </rPh>
    <rPh sb="80" eb="82">
      <t>ザイゲン</t>
    </rPh>
    <rPh sb="83" eb="85">
      <t>カクホ</t>
    </rPh>
    <rPh sb="92" eb="94">
      <t>イッパン</t>
    </rPh>
    <rPh sb="94" eb="96">
      <t>カイケイ</t>
    </rPh>
    <rPh sb="99" eb="101">
      <t>クリイレ</t>
    </rPh>
    <rPh sb="101" eb="102">
      <t>キン</t>
    </rPh>
    <rPh sb="103" eb="105">
      <t>イゾン</t>
    </rPh>
    <rPh sb="109" eb="111">
      <t>ジョウタイ</t>
    </rPh>
    <rPh sb="114" eb="116">
      <t>オスイ</t>
    </rPh>
    <rPh sb="116" eb="118">
      <t>ショリ</t>
    </rPh>
    <rPh sb="118" eb="120">
      <t>ゲンカ</t>
    </rPh>
    <rPh sb="121" eb="123">
      <t>ルイジ</t>
    </rPh>
    <rPh sb="123" eb="125">
      <t>ダンタイ</t>
    </rPh>
    <rPh sb="125" eb="128">
      <t>ヘイキンチ</t>
    </rPh>
    <rPh sb="130" eb="131">
      <t>ヒク</t>
    </rPh>
    <rPh sb="132" eb="134">
      <t>スイジュン</t>
    </rPh>
    <rPh sb="141" eb="143">
      <t>イジ</t>
    </rPh>
    <rPh sb="143" eb="145">
      <t>カンリ</t>
    </rPh>
    <rPh sb="145" eb="147">
      <t>ヒヨウ</t>
    </rPh>
    <rPh sb="148" eb="150">
      <t>ゾウカ</t>
    </rPh>
    <rPh sb="153" eb="155">
      <t>ジョウショウ</t>
    </rPh>
    <rPh sb="155" eb="157">
      <t>ケイコウ</t>
    </rPh>
    <rPh sb="158" eb="159">
      <t>ツヅ</t>
    </rPh>
    <rPh sb="167" eb="169">
      <t>ケイヒ</t>
    </rPh>
    <rPh sb="170" eb="172">
      <t>サクゲン</t>
    </rPh>
    <rPh sb="173" eb="174">
      <t>ツト</t>
    </rPh>
    <rPh sb="176" eb="178">
      <t>ヒツヨウ</t>
    </rPh>
    <rPh sb="184" eb="186">
      <t>シセツ</t>
    </rPh>
    <rPh sb="186" eb="188">
      <t>リヨウ</t>
    </rPh>
    <rPh sb="188" eb="189">
      <t>リツ</t>
    </rPh>
    <rPh sb="190" eb="191">
      <t>カン</t>
    </rPh>
    <rPh sb="195" eb="197">
      <t>キンネン</t>
    </rPh>
    <rPh sb="200" eb="202">
      <t>ゼンゴ</t>
    </rPh>
    <rPh sb="203" eb="205">
      <t>スイイ</t>
    </rPh>
    <rPh sb="210" eb="212">
      <t>ルイジ</t>
    </rPh>
    <rPh sb="212" eb="214">
      <t>ダンタイ</t>
    </rPh>
    <rPh sb="215" eb="218">
      <t>ヘイキンチ</t>
    </rPh>
    <rPh sb="221" eb="224">
      <t>ドウスイジュン</t>
    </rPh>
    <rPh sb="225" eb="227">
      <t>スイイ</t>
    </rPh>
    <rPh sb="234" eb="237">
      <t>スイセンカ</t>
    </rPh>
    <rPh sb="237" eb="238">
      <t>リツ</t>
    </rPh>
    <rPh sb="241" eb="243">
      <t>ネンド</t>
    </rPh>
    <rPh sb="244" eb="246">
      <t>ジッシ</t>
    </rPh>
    <rPh sb="248" eb="251">
      <t>シヨウシャ</t>
    </rPh>
    <rPh sb="251" eb="252">
      <t>ニン</t>
    </rPh>
    <rPh sb="252" eb="253">
      <t>スウ</t>
    </rPh>
    <rPh sb="253" eb="255">
      <t>チョウサ</t>
    </rPh>
    <rPh sb="258" eb="260">
      <t>ミナオ</t>
    </rPh>
    <rPh sb="264" eb="265">
      <t>サ</t>
    </rPh>
    <rPh sb="274" eb="276">
      <t>フキュウ</t>
    </rPh>
    <rPh sb="276" eb="277">
      <t>リツ</t>
    </rPh>
    <rPh sb="277" eb="279">
      <t>コウジョウ</t>
    </rPh>
    <rPh sb="280" eb="281">
      <t>ム</t>
    </rPh>
    <rPh sb="283" eb="285">
      <t>トリクミ</t>
    </rPh>
    <rPh sb="287" eb="288">
      <t>ツヅ</t>
    </rPh>
    <rPh sb="296" eb="297">
      <t>ゴ</t>
    </rPh>
    <rPh sb="297" eb="299">
      <t>ビゾウ</t>
    </rPh>
    <phoneticPr fontId="4"/>
  </si>
  <si>
    <t>供用開始から１４～１８年が経過したことから処理施設では経年による不具合があり、修繕等の必要な個所が増加しつつあります。管渠については老朽化による大きな問題は見られておりませんが、昨年度に引き続いて不明水調査を行い、調査結果を踏まえた修繕工事を実施しております。</t>
    <rPh sb="0" eb="2">
      <t>キョウヨウ</t>
    </rPh>
    <rPh sb="2" eb="4">
      <t>カイシ</t>
    </rPh>
    <rPh sb="11" eb="12">
      <t>ネン</t>
    </rPh>
    <rPh sb="13" eb="15">
      <t>ケイカ</t>
    </rPh>
    <rPh sb="21" eb="23">
      <t>ショリ</t>
    </rPh>
    <rPh sb="23" eb="25">
      <t>シセツ</t>
    </rPh>
    <rPh sb="27" eb="29">
      <t>ケイネン</t>
    </rPh>
    <rPh sb="32" eb="35">
      <t>フグアイ</t>
    </rPh>
    <rPh sb="39" eb="41">
      <t>シュウゼン</t>
    </rPh>
    <rPh sb="41" eb="42">
      <t>トウ</t>
    </rPh>
    <rPh sb="43" eb="45">
      <t>ヒツヨウ</t>
    </rPh>
    <rPh sb="46" eb="48">
      <t>カショ</t>
    </rPh>
    <rPh sb="49" eb="51">
      <t>ゾウカ</t>
    </rPh>
    <rPh sb="59" eb="61">
      <t>カンキョ</t>
    </rPh>
    <rPh sb="66" eb="69">
      <t>ロウキュウカ</t>
    </rPh>
    <rPh sb="72" eb="73">
      <t>オオ</t>
    </rPh>
    <rPh sb="75" eb="77">
      <t>モンダイ</t>
    </rPh>
    <rPh sb="78" eb="79">
      <t>ミ</t>
    </rPh>
    <rPh sb="91" eb="92">
      <t>ド</t>
    </rPh>
    <rPh sb="98" eb="100">
      <t>フメイ</t>
    </rPh>
    <rPh sb="100" eb="101">
      <t>スイ</t>
    </rPh>
    <rPh sb="101" eb="103">
      <t>チョウサ</t>
    </rPh>
    <rPh sb="104" eb="105">
      <t>オコナ</t>
    </rPh>
    <rPh sb="107" eb="109">
      <t>チョウサ</t>
    </rPh>
    <rPh sb="109" eb="111">
      <t>ケッカ</t>
    </rPh>
    <rPh sb="112" eb="113">
      <t>フ</t>
    </rPh>
    <rPh sb="116" eb="118">
      <t>シュウゼン</t>
    </rPh>
    <rPh sb="118" eb="120">
      <t>コウジ</t>
    </rPh>
    <rPh sb="121" eb="12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</si>
</sst>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72-460F-A667-3931EF2C4A7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9A72-460F-A667-3931EF2C4A7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49.8</c:v>
                </c:pt>
                <c:pt idx="2">
                  <c:v>50.47</c:v>
                </c:pt>
                <c:pt idx="3">
                  <c:v>50.87</c:v>
                </c:pt>
                <c:pt idx="4">
                  <c:v>51.21</c:v>
                </c:pt>
              </c:numCache>
            </c:numRef>
          </c:val>
          <c:extLst>
            <c:ext xmlns:c16="http://schemas.microsoft.com/office/drawing/2014/chart" uri="{C3380CC4-5D6E-409C-BE32-E72D297353CC}">
              <c16:uniqueId val="{00000000-FA24-4FF6-A878-F83BA51DA6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A24-4FF6-A878-F83BA51DA6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66.290000000000006</c:v>
                </c:pt>
                <c:pt idx="1">
                  <c:v>69.34</c:v>
                </c:pt>
                <c:pt idx="2">
                  <c:v>71.34</c:v>
                </c:pt>
                <c:pt idx="3">
                  <c:v>70.2</c:v>
                </c:pt>
                <c:pt idx="4">
                  <c:v>71.05</c:v>
                </c:pt>
              </c:numCache>
            </c:numRef>
          </c:val>
          <c:extLst>
            <c:ext xmlns:c16="http://schemas.microsoft.com/office/drawing/2014/chart" uri="{C3380CC4-5D6E-409C-BE32-E72D297353CC}">
              <c16:uniqueId val="{00000000-8AF3-4BA0-8D58-0B5AB7E3FA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8AF3-4BA0-8D58-0B5AB7E3FA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88.04</c:v>
                </c:pt>
                <c:pt idx="1">
                  <c:v>87.88</c:v>
                </c:pt>
                <c:pt idx="2">
                  <c:v>88.23</c:v>
                </c:pt>
                <c:pt idx="3">
                  <c:v>85.46</c:v>
                </c:pt>
                <c:pt idx="4">
                  <c:v>84.56</c:v>
                </c:pt>
              </c:numCache>
            </c:numRef>
          </c:val>
          <c:extLst>
            <c:ext xmlns:c16="http://schemas.microsoft.com/office/drawing/2014/chart" uri="{C3380CC4-5D6E-409C-BE32-E72D297353CC}">
              <c16:uniqueId val="{00000000-BE34-4465-B622-BBBAEB1B9F8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34-4465-B622-BBBAEB1B9F8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DC-4DDE-B17E-04B25D6A4F7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DC-4DDE-B17E-04B25D6A4F7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8C-4C92-A8B1-D56E3C6E8C8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8C-4C92-A8B1-D56E3C6E8C8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0-4149-A9FA-24F3DA3DEF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0-4149-A9FA-24F3DA3DEF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E6-4C25-96FF-25BBD775C7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E6-4C25-96FF-25BBD775C7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518.1</c:v>
                </c:pt>
                <c:pt idx="1">
                  <c:v>1076.28</c:v>
                </c:pt>
                <c:pt idx="2">
                  <c:v>543.80999999999995</c:v>
                </c:pt>
                <c:pt idx="3">
                  <c:v>453.54</c:v>
                </c:pt>
                <c:pt idx="4">
                  <c:v>413.83</c:v>
                </c:pt>
              </c:numCache>
            </c:numRef>
          </c:val>
          <c:extLst>
            <c:ext xmlns:c16="http://schemas.microsoft.com/office/drawing/2014/chart" uri="{C3380CC4-5D6E-409C-BE32-E72D297353CC}">
              <c16:uniqueId val="{00000000-FF93-4C38-B191-909A7E6787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FF93-4C38-B191-909A7E6787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116.88</c:v>
                </c:pt>
                <c:pt idx="1">
                  <c:v>105.01</c:v>
                </c:pt>
                <c:pt idx="2">
                  <c:v>80.53</c:v>
                </c:pt>
                <c:pt idx="3">
                  <c:v>80.88</c:v>
                </c:pt>
                <c:pt idx="4">
                  <c:v>80.36</c:v>
                </c:pt>
              </c:numCache>
            </c:numRef>
          </c:val>
          <c:extLst>
            <c:ext xmlns:c16="http://schemas.microsoft.com/office/drawing/2014/chart" uri="{C3380CC4-5D6E-409C-BE32-E72D297353CC}">
              <c16:uniqueId val="{00000000-B15C-4014-A5B7-8054B6A993A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B15C-4014-A5B7-8054B6A993A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101.13</c:v>
                </c:pt>
                <c:pt idx="1">
                  <c:v>115.13</c:v>
                </c:pt>
                <c:pt idx="2">
                  <c:v>150.15</c:v>
                </c:pt>
                <c:pt idx="3">
                  <c:v>150</c:v>
                </c:pt>
                <c:pt idx="4">
                  <c:v>150</c:v>
                </c:pt>
              </c:numCache>
            </c:numRef>
          </c:val>
          <c:extLst>
            <c:ext xmlns:c16="http://schemas.microsoft.com/office/drawing/2014/chart" uri="{C3380CC4-5D6E-409C-BE32-E72D297353CC}">
              <c16:uniqueId val="{00000000-C998-4F0C-8B4A-94F0D78843D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998-4F0C-8B4A-94F0D78843D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南国市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47524</v>
      </c>
      <c r="AM8" s="50"/>
      <c r="AN8" s="50"/>
      <c r="AO8" s="50"/>
      <c r="AP8" s="50"/>
      <c r="AQ8" s="50"/>
      <c r="AR8" s="50"/>
      <c r="AS8" s="50"/>
      <c r="AT8" s="45">
        <f>データ!T6</f>
        <v>125.3</v>
      </c>
      <c r="AU8" s="45"/>
      <c r="AV8" s="45"/>
      <c r="AW8" s="45"/>
      <c r="AX8" s="45"/>
      <c r="AY8" s="45"/>
      <c r="AZ8" s="45"/>
      <c r="BA8" s="45"/>
      <c r="BB8" s="45">
        <f>データ!U6</f>
        <v>379.28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7.43</v>
      </c>
      <c r="Q10" s="45"/>
      <c r="R10" s="45"/>
      <c r="S10" s="45"/>
      <c r="T10" s="45"/>
      <c r="U10" s="45"/>
      <c r="V10" s="45"/>
      <c r="W10" s="45">
        <f>データ!Q6</f>
        <v>90.53</v>
      </c>
      <c r="X10" s="45"/>
      <c r="Y10" s="45"/>
      <c r="Z10" s="45"/>
      <c r="AA10" s="45"/>
      <c r="AB10" s="45"/>
      <c r="AC10" s="45"/>
      <c r="AD10" s="50">
        <f>データ!R6</f>
        <v>2235</v>
      </c>
      <c r="AE10" s="50"/>
      <c r="AF10" s="50"/>
      <c r="AG10" s="50"/>
      <c r="AH10" s="50"/>
      <c r="AI10" s="50"/>
      <c r="AJ10" s="50"/>
      <c r="AK10" s="2"/>
      <c r="AL10" s="50">
        <f>データ!V6</f>
        <v>3506</v>
      </c>
      <c r="AM10" s="50"/>
      <c r="AN10" s="50"/>
      <c r="AO10" s="50"/>
      <c r="AP10" s="50"/>
      <c r="AQ10" s="50"/>
      <c r="AR10" s="50"/>
      <c r="AS10" s="50"/>
      <c r="AT10" s="45">
        <f>データ!W6</f>
        <v>0.93</v>
      </c>
      <c r="AU10" s="45"/>
      <c r="AV10" s="45"/>
      <c r="AW10" s="45"/>
      <c r="AX10" s="45"/>
      <c r="AY10" s="45"/>
      <c r="AZ10" s="45"/>
      <c r="BA10" s="45"/>
      <c r="BB10" s="45">
        <f>データ!X6</f>
        <v>3769.89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GNqy5m0MGFtFVBWZbe3B5QE85mlsf0D4yQdeVLWcNOH0R7dGoCqEUUtDeWUTyUgo+x9bOnURjIJV8ii9o93uFA==" saltValue="kMsNJxS4bQejFL660q+n4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392049</v>
      </c>
      <c r="D6" s="33">
        <f t="shared" si="3"/>
        <v>47</v>
      </c>
      <c r="E6" s="33">
        <f t="shared" si="3"/>
        <v>17</v>
      </c>
      <c r="F6" s="33">
        <f t="shared" si="3"/>
        <v>5</v>
      </c>
      <c r="G6" s="33">
        <f t="shared" si="3"/>
        <v>0</v>
      </c>
      <c r="H6" s="33" t="str">
        <f t="shared" si="3"/>
        <v>高知県　南国市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7.43</v>
      </c>
      <c r="Q6" s="34">
        <f t="shared" si="3"/>
        <v>90.53</v>
      </c>
      <c r="R6" s="34">
        <f t="shared" si="3"/>
        <v>2235</v>
      </c>
      <c r="S6" s="34">
        <f t="shared" si="3"/>
        <v>47524</v>
      </c>
      <c r="T6" s="34">
        <f t="shared" si="3"/>
        <v>125.3</v>
      </c>
      <c r="U6" s="34">
        <f t="shared" si="3"/>
        <v>379.28</v>
      </c>
      <c r="V6" s="34">
        <f t="shared" si="3"/>
        <v>3506</v>
      </c>
      <c r="W6" s="34">
        <f t="shared" si="3"/>
        <v>0.93</v>
      </c>
      <c r="X6" s="34">
        <f t="shared" si="3"/>
        <v>3769.89</v>
      </c>
      <c r="Y6" s="35">
        <f>IF(Y7="",NA(),Y7)</f>
        <v>88.04</v>
      </c>
      <c r="Z6" s="35">
        <f t="shared" ref="Z6:AH6" si="4">IF(Z7="",NA(),Z7)</f>
        <v>87.88</v>
      </c>
      <c r="AA6" s="35">
        <f t="shared" si="4"/>
        <v>88.23</v>
      </c>
      <c r="AB6" s="35">
        <f t="shared" si="4"/>
        <v>85.46</v>
      </c>
      <c r="AC6" s="35">
        <f t="shared" si="4"/>
        <v>84.56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518.1</v>
      </c>
      <c r="BG6" s="35">
        <f t="shared" ref="BG6:BO6" si="7">IF(BG7="",NA(),BG7)</f>
        <v>1076.28</v>
      </c>
      <c r="BH6" s="35">
        <f t="shared" si="7"/>
        <v>543.80999999999995</v>
      </c>
      <c r="BI6" s="35">
        <f t="shared" si="7"/>
        <v>453.54</v>
      </c>
      <c r="BJ6" s="35">
        <f t="shared" si="7"/>
        <v>413.83</v>
      </c>
      <c r="BK6" s="35">
        <f t="shared" si="7"/>
        <v>1044.8</v>
      </c>
      <c r="BL6" s="35">
        <f t="shared" si="7"/>
        <v>1081.8</v>
      </c>
      <c r="BM6" s="35">
        <f t="shared" si="7"/>
        <v>974.93</v>
      </c>
      <c r="BN6" s="35">
        <f t="shared" si="7"/>
        <v>855.8</v>
      </c>
      <c r="BO6" s="35">
        <f t="shared" si="7"/>
        <v>789.46</v>
      </c>
      <c r="BP6" s="34" t="str">
        <f>IF(BP7="","",IF(BP7="-","【-】","【"&amp;SUBSTITUTE(TEXT(BP7,"#,##0.00"),"-","△")&amp;"】"))</f>
        <v>【747.76】</v>
      </c>
      <c r="BQ6" s="35">
        <f>IF(BQ7="",NA(),BQ7)</f>
        <v>116.88</v>
      </c>
      <c r="BR6" s="35">
        <f t="shared" ref="BR6:BZ6" si="8">IF(BR7="",NA(),BR7)</f>
        <v>105.01</v>
      </c>
      <c r="BS6" s="35">
        <f t="shared" si="8"/>
        <v>80.53</v>
      </c>
      <c r="BT6" s="35">
        <f t="shared" si="8"/>
        <v>80.88</v>
      </c>
      <c r="BU6" s="35">
        <f t="shared" si="8"/>
        <v>80.36</v>
      </c>
      <c r="BV6" s="35">
        <f t="shared" si="8"/>
        <v>50.82</v>
      </c>
      <c r="BW6" s="35">
        <f t="shared" si="8"/>
        <v>52.19</v>
      </c>
      <c r="BX6" s="35">
        <f t="shared" si="8"/>
        <v>55.32</v>
      </c>
      <c r="BY6" s="35">
        <f t="shared" si="8"/>
        <v>59.8</v>
      </c>
      <c r="BZ6" s="35">
        <f t="shared" si="8"/>
        <v>57.77</v>
      </c>
      <c r="CA6" s="34" t="str">
        <f>IF(CA7="","",IF(CA7="-","【-】","【"&amp;SUBSTITUTE(TEXT(CA7,"#,##0.00"),"-","△")&amp;"】"))</f>
        <v>【59.51】</v>
      </c>
      <c r="CB6" s="35">
        <f>IF(CB7="",NA(),CB7)</f>
        <v>101.13</v>
      </c>
      <c r="CC6" s="35">
        <f t="shared" ref="CC6:CK6" si="9">IF(CC7="",NA(),CC7)</f>
        <v>115.13</v>
      </c>
      <c r="CD6" s="35">
        <f t="shared" si="9"/>
        <v>150.15</v>
      </c>
      <c r="CE6" s="35">
        <f t="shared" si="9"/>
        <v>150</v>
      </c>
      <c r="CF6" s="35">
        <f t="shared" si="9"/>
        <v>150</v>
      </c>
      <c r="CG6" s="35">
        <f t="shared" si="9"/>
        <v>300.52</v>
      </c>
      <c r="CH6" s="35">
        <f t="shared" si="9"/>
        <v>296.14</v>
      </c>
      <c r="CI6" s="35">
        <f t="shared" si="9"/>
        <v>283.17</v>
      </c>
      <c r="CJ6" s="35">
        <f t="shared" si="9"/>
        <v>263.76</v>
      </c>
      <c r="CK6" s="35">
        <f t="shared" si="9"/>
        <v>274.35000000000002</v>
      </c>
      <c r="CL6" s="34" t="str">
        <f>IF(CL7="","",IF(CL7="-","【-】","【"&amp;SUBSTITUTE(TEXT(CL7,"#,##0.00"),"-","△")&amp;"】"))</f>
        <v>【261.46】</v>
      </c>
      <c r="CM6" s="35" t="str">
        <f>IF(CM7="",NA(),CM7)</f>
        <v>-</v>
      </c>
      <c r="CN6" s="35">
        <f t="shared" ref="CN6:CV6" si="10">IF(CN7="",NA(),CN7)</f>
        <v>49.8</v>
      </c>
      <c r="CO6" s="35">
        <f t="shared" si="10"/>
        <v>50.47</v>
      </c>
      <c r="CP6" s="35">
        <f t="shared" si="10"/>
        <v>50.87</v>
      </c>
      <c r="CQ6" s="35">
        <f t="shared" si="10"/>
        <v>51.21</v>
      </c>
      <c r="CR6" s="35">
        <f t="shared" si="10"/>
        <v>53.24</v>
      </c>
      <c r="CS6" s="35">
        <f t="shared" si="10"/>
        <v>52.31</v>
      </c>
      <c r="CT6" s="35">
        <f t="shared" si="10"/>
        <v>60.65</v>
      </c>
      <c r="CU6" s="35">
        <f t="shared" si="10"/>
        <v>51.75</v>
      </c>
      <c r="CV6" s="35">
        <f t="shared" si="10"/>
        <v>50.68</v>
      </c>
      <c r="CW6" s="34" t="str">
        <f>IF(CW7="","",IF(CW7="-","【-】","【"&amp;SUBSTITUTE(TEXT(CW7,"#,##0.00"),"-","△")&amp;"】"))</f>
        <v>【52.23】</v>
      </c>
      <c r="CX6" s="35">
        <f>IF(CX7="",NA(),CX7)</f>
        <v>66.290000000000006</v>
      </c>
      <c r="CY6" s="35">
        <f t="shared" ref="CY6:DG6" si="11">IF(CY7="",NA(),CY7)</f>
        <v>69.34</v>
      </c>
      <c r="CZ6" s="35">
        <f t="shared" si="11"/>
        <v>71.34</v>
      </c>
      <c r="DA6" s="35">
        <f t="shared" si="11"/>
        <v>70.2</v>
      </c>
      <c r="DB6" s="35">
        <f t="shared" si="11"/>
        <v>71.05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392049</v>
      </c>
      <c r="D7" s="37">
        <v>47</v>
      </c>
      <c r="E7" s="37">
        <v>17</v>
      </c>
      <c r="F7" s="37">
        <v>5</v>
      </c>
      <c r="G7" s="37">
        <v>0</v>
      </c>
      <c r="H7" s="37" t="s">
        <v>98</v>
      </c>
      <c r="I7" s="37" t="s">
        <v>99</v>
      </c>
      <c r="J7" s="37" t="s">
        <v>100</v>
      </c>
      <c r="K7" s="37" t="s">
        <v>101</v>
      </c>
      <c r="L7" s="37" t="s">
        <v>102</v>
      </c>
      <c r="M7" s="37" t="s">
        <v>103</v>
      </c>
      <c r="N7" s="38" t="s">
        <v>104</v>
      </c>
      <c r="O7" s="38" t="s">
        <v>105</v>
      </c>
      <c r="P7" s="38">
        <v>7.43</v>
      </c>
      <c r="Q7" s="38">
        <v>90.53</v>
      </c>
      <c r="R7" s="38">
        <v>2235</v>
      </c>
      <c r="S7" s="38">
        <v>47524</v>
      </c>
      <c r="T7" s="38">
        <v>125.3</v>
      </c>
      <c r="U7" s="38">
        <v>379.28</v>
      </c>
      <c r="V7" s="38">
        <v>3506</v>
      </c>
      <c r="W7" s="38">
        <v>0.93</v>
      </c>
      <c r="X7" s="38">
        <v>3769.89</v>
      </c>
      <c r="Y7" s="38">
        <v>88.04</v>
      </c>
      <c r="Z7" s="38">
        <v>87.88</v>
      </c>
      <c r="AA7" s="38">
        <v>88.23</v>
      </c>
      <c r="AB7" s="38">
        <v>85.46</v>
      </c>
      <c r="AC7" s="38">
        <v>84.56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518.1</v>
      </c>
      <c r="BG7" s="38">
        <v>1076.28</v>
      </c>
      <c r="BH7" s="38">
        <v>543.80999999999995</v>
      </c>
      <c r="BI7" s="38">
        <v>453.54</v>
      </c>
      <c r="BJ7" s="38">
        <v>413.83</v>
      </c>
      <c r="BK7" s="38">
        <v>1044.8</v>
      </c>
      <c r="BL7" s="38">
        <v>1081.8</v>
      </c>
      <c r="BM7" s="38">
        <v>974.93</v>
      </c>
      <c r="BN7" s="38">
        <v>855.8</v>
      </c>
      <c r="BO7" s="38">
        <v>789.46</v>
      </c>
      <c r="BP7" s="38">
        <v>747.76</v>
      </c>
      <c r="BQ7" s="38">
        <v>116.88</v>
      </c>
      <c r="BR7" s="38">
        <v>105.01</v>
      </c>
      <c r="BS7" s="38">
        <v>80.53</v>
      </c>
      <c r="BT7" s="38">
        <v>80.88</v>
      </c>
      <c r="BU7" s="38">
        <v>80.36</v>
      </c>
      <c r="BV7" s="38">
        <v>50.82</v>
      </c>
      <c r="BW7" s="38">
        <v>52.19</v>
      </c>
      <c r="BX7" s="38">
        <v>55.32</v>
      </c>
      <c r="BY7" s="38">
        <v>59.8</v>
      </c>
      <c r="BZ7" s="38">
        <v>57.77</v>
      </c>
      <c r="CA7" s="38">
        <v>59.51</v>
      </c>
      <c r="CB7" s="38">
        <v>101.13</v>
      </c>
      <c r="CC7" s="38">
        <v>115.13</v>
      </c>
      <c r="CD7" s="38">
        <v>150.15</v>
      </c>
      <c r="CE7" s="38">
        <v>150</v>
      </c>
      <c r="CF7" s="38">
        <v>150</v>
      </c>
      <c r="CG7" s="38">
        <v>300.52</v>
      </c>
      <c r="CH7" s="38">
        <v>296.14</v>
      </c>
      <c r="CI7" s="38">
        <v>283.17</v>
      </c>
      <c r="CJ7" s="38">
        <v>263.76</v>
      </c>
      <c r="CK7" s="38">
        <v>274.35000000000002</v>
      </c>
      <c r="CL7" s="38">
        <v>261.45999999999998</v>
      </c>
      <c r="CM7" s="38" t="s">
        <v>104</v>
      </c>
      <c r="CN7" s="38">
        <v>49.8</v>
      </c>
      <c r="CO7" s="38">
        <v>50.47</v>
      </c>
      <c r="CP7" s="38">
        <v>50.87</v>
      </c>
      <c r="CQ7" s="38">
        <v>51.21</v>
      </c>
      <c r="CR7" s="38">
        <v>53.24</v>
      </c>
      <c r="CS7" s="38">
        <v>52.31</v>
      </c>
      <c r="CT7" s="38">
        <v>60.65</v>
      </c>
      <c r="CU7" s="38">
        <v>51.75</v>
      </c>
      <c r="CV7" s="38">
        <v>50.68</v>
      </c>
      <c r="CW7" s="38">
        <v>52.23</v>
      </c>
      <c r="CX7" s="38">
        <v>66.290000000000006</v>
      </c>
      <c r="CY7" s="38">
        <v>69.34</v>
      </c>
      <c r="CZ7" s="38">
        <v>71.34</v>
      </c>
      <c r="DA7" s="38">
        <v>70.2</v>
      </c>
      <c r="DB7" s="38">
        <v>71.05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dcterms:created xsi:type="dcterms:W3CDTF">2019-12-05T05:22:42Z</dcterms:created>
  <dcterms:modified xsi:type="dcterms:W3CDTF">2020-01-29T07:11:28Z</dcterms:modified>
  <cp:category/>
</cp:coreProperties>
</file>