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C:\Users\gesui\Desktop\【経営比較分析表】2018_392081_47_1718\"/>
    </mc:Choice>
  </mc:AlternateContent>
  <xr:revisionPtr revIDLastSave="0" documentId="13_ncr:1_{F8C7E86B-DF7F-4994-A9AC-EA8270BB8F2E}" xr6:coauthVersionLast="36" xr6:coauthVersionMax="36" xr10:uidLastSave="{00000000-0000-0000-0000-000000000000}"/>
  <workbookProtection workbookAlgorithmName="SHA-512" workbookHashValue="4Vhk78UAO6LynyYyfTRFTm7XlFuD3LhOr+j3T5K97HoNOfhl80u5Qob8dh+ebfhEYrgLvmeVBytZL408uWFlbQ==" workbookSaltValue="lxJ9ZdDtbWuTjgkgeIcMtw==" workbookSpinCount="100000" lockStructure="1"/>
  <bookViews>
    <workbookView xWindow="0" yWindow="0" windowWidth="19200" windowHeight="1129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AD8" i="4"/>
  <c r="P8" i="4"/>
  <c r="I8" i="4"/>
  <c r="B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<sst xmlns="http://schemas.openxmlformats.org/spreadsheetml/2006/main" count="228" uniqueCount="114">
  <si>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</si>
  <si>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</si>
  <si>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</si>
  <si>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</si>
  <si>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</si>
  <si>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</si>
  <si>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</si>
  <si>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</si>
  <si>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</si>
  <si>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</si>
  <si>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</si>
  <si>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</si>
  <si>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</si>
  <si>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</si>
  <si>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</si>
  <si>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</si>
  <si>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</si>
  <si>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</si>
  <si>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</si>
  <si>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</si>
  <si>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</si>
  <si>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</si>
  <si>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</si>
  <si>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</si>
  <si>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</si>
  <si>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</si>
  <si>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</si>
  <si>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</si>
  <si>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</si>
  <si>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</si>
  <si>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</si>
  <si>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</si>
  <si>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</si>
  <si>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</si>
  <si>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</si>
  <si>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</si>
  <si>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</si>
  <si>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</si>
  <si>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</si>
  <si>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</si>
  <si>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</si>
  <si>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</si>
  <si>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</si>
  <si>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</si>
  <si>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</si>
  <si>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</si>
  <si>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</si>
  <si>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</si>
  <si>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</si>
  <si>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</si>
  <si>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</si>
  <si>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</si>
  <si>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</si>
  <si>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</si>
  <si>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</si>
  <si>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</si>
  <si>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</si>
  <si>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</si>
  <si>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</si>
  <si>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</si>
  <si>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</si>
  <si>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</si>
  <si>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</si>
  <si>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</si>
  <si>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</si>
  <si>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</si>
  <si>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</si>
  <si>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</si>
  <si>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</si>
  <si>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</si>
  <si>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</si>
  <si>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</si>
  <si>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</si>
  <si>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</si>
  <si>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</si>
  <si>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</si>
  <si>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</si>
  <si>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</si>
  <si>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</si>
  <si>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</si>
  <si>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</si>
  <si>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</si>
  <si>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</si>
  <si>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</si>
  <si>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</si>
  <si>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</si>
  <si>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</si>
  <si>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</si>
  <si>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</si>
  <si>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</si>
  <si>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</si>
  <si>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</si>
  <si>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</si>
  <si>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</si>
  <si>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</si>
  <si>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</si>
  <si>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</si>
  <si>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</si>
  <si>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</si>
  <si>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</si>
  <si>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</si>
  <si>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</si>
  <si>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</si>
  <si>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</si>
  <si>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</si>
  <si>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</si>
  <si>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</si>
  <si>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</si>
  <si>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</si>
  <si>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</si>
  <si>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</si>
  <si>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汚水処理施設の老朽化対策はH31年度で完了予定であるが、更新未実施の管渠やﾏﾝﾎｰﾙの適切な維持のため、翌年度以降、点検調査を実施しコストの平準化を図るための計画を策定し安定経営に努めます</t>
    <rPh sb="0" eb="2">
      <t>オスイ</t>
    </rPh>
    <rPh sb="2" eb="4">
      <t>ショリ</t>
    </rPh>
    <rPh sb="4" eb="6">
      <t>シセツ</t>
    </rPh>
    <rPh sb="7" eb="10">
      <t>ロウキュウカ</t>
    </rPh>
    <rPh sb="10" eb="12">
      <t>タイサク</t>
    </rPh>
    <rPh sb="16" eb="18">
      <t>ネンド</t>
    </rPh>
    <rPh sb="19" eb="21">
      <t>カンリョウ</t>
    </rPh>
    <rPh sb="21" eb="23">
      <t>ヨテイ</t>
    </rPh>
    <rPh sb="28" eb="30">
      <t>コウシン</t>
    </rPh>
    <rPh sb="30" eb="33">
      <t>ミジッシ</t>
    </rPh>
    <rPh sb="34" eb="35">
      <t>カン</t>
    </rPh>
    <rPh sb="35" eb="36">
      <t>キョ</t>
    </rPh>
    <rPh sb="43" eb="45">
      <t>テキセツ</t>
    </rPh>
    <rPh sb="46" eb="48">
      <t>イジ</t>
    </rPh>
    <rPh sb="52" eb="55">
      <t>ヨクネンド</t>
    </rPh>
    <rPh sb="55" eb="57">
      <t>イコウ</t>
    </rPh>
    <rPh sb="58" eb="60">
      <t>テンケン</t>
    </rPh>
    <rPh sb="60" eb="62">
      <t>チョウサ</t>
    </rPh>
    <rPh sb="63" eb="65">
      <t>ジッシ</t>
    </rPh>
    <rPh sb="70" eb="73">
      <t>ヘイジュンカ</t>
    </rPh>
    <rPh sb="74" eb="75">
      <t>ハカ</t>
    </rPh>
    <rPh sb="79" eb="81">
      <t>ケイカク</t>
    </rPh>
    <rPh sb="82" eb="84">
      <t>サクテイ</t>
    </rPh>
    <rPh sb="85" eb="87">
      <t>アンテイ</t>
    </rPh>
    <rPh sb="87" eb="89">
      <t>ケイエイ</t>
    </rPh>
    <rPh sb="90" eb="91">
      <t>ツト</t>
    </rPh>
    <phoneticPr fontId="4"/>
  </si>
  <si>
    <t>経営の安定・健全化を目的に、集落排水事業から公共下水道事業への施設統合へ向けた取り組みを更に進めなければなりません。</t>
    <rPh sb="0" eb="2">
      <t>ケイエイ</t>
    </rPh>
    <rPh sb="3" eb="5">
      <t>アンテイ</t>
    </rPh>
    <rPh sb="6" eb="9">
      <t>ケンゼンカ</t>
    </rPh>
    <rPh sb="10" eb="12">
      <t>モクテキ</t>
    </rPh>
    <rPh sb="14" eb="16">
      <t>シュウラク</t>
    </rPh>
    <rPh sb="16" eb="18">
      <t>ハイスイ</t>
    </rPh>
    <rPh sb="18" eb="20">
      <t>ジギョウ</t>
    </rPh>
    <rPh sb="22" eb="24">
      <t>コウキョウ</t>
    </rPh>
    <rPh sb="24" eb="26">
      <t>ゲスイ</t>
    </rPh>
    <rPh sb="26" eb="27">
      <t>ドウ</t>
    </rPh>
    <rPh sb="27" eb="29">
      <t>ジギョウ</t>
    </rPh>
    <rPh sb="31" eb="33">
      <t>シセツ</t>
    </rPh>
    <rPh sb="33" eb="35">
      <t>トウゴウ</t>
    </rPh>
    <rPh sb="36" eb="37">
      <t>ム</t>
    </rPh>
    <rPh sb="39" eb="40">
      <t>ト</t>
    </rPh>
    <rPh sb="41" eb="42">
      <t>ク</t>
    </rPh>
    <rPh sb="44" eb="45">
      <t>サラ</t>
    </rPh>
    <rPh sb="46" eb="47">
      <t>スス</t>
    </rPh>
    <phoneticPr fontId="4"/>
  </si>
  <si>
    <t>収益的収支比率は、前年同様の低い値となっており、経費回収率は減となっているが、これは、西日本豪雨による突発的な修繕が発生したものです。
また、施設利用率の安定や水洗化率の着実な向上があります。
集落排水事業は小集落の規模で経営しているため、今後、更なる人口減少を考慮すると、更なる経営努力が望まれます。
健全性・効率性の観点からも、出来る限り早い段階で公共下水道事業との統合計画を進め、維持・修繕経費、汚水処理経費の削減に努めなければなりません。</t>
    <rPh sb="0" eb="3">
      <t>シュウエキテキ</t>
    </rPh>
    <rPh sb="3" eb="5">
      <t>シュウシ</t>
    </rPh>
    <rPh sb="5" eb="7">
      <t>ヒリツ</t>
    </rPh>
    <rPh sb="9" eb="11">
      <t>ゼンネン</t>
    </rPh>
    <rPh sb="11" eb="13">
      <t>ドウヨウ</t>
    </rPh>
    <rPh sb="14" eb="15">
      <t>ヒク</t>
    </rPh>
    <rPh sb="16" eb="17">
      <t>アタイ</t>
    </rPh>
    <rPh sb="24" eb="26">
      <t>ケイヒ</t>
    </rPh>
    <rPh sb="26" eb="28">
      <t>カイシュウ</t>
    </rPh>
    <rPh sb="28" eb="29">
      <t>リツ</t>
    </rPh>
    <rPh sb="30" eb="31">
      <t>ゲン</t>
    </rPh>
    <rPh sb="43" eb="44">
      <t>ニシ</t>
    </rPh>
    <rPh sb="44" eb="46">
      <t>ニホン</t>
    </rPh>
    <rPh sb="46" eb="48">
      <t>ゴウウ</t>
    </rPh>
    <rPh sb="51" eb="53">
      <t>トッパツ</t>
    </rPh>
    <rPh sb="53" eb="54">
      <t>テキ</t>
    </rPh>
    <rPh sb="55" eb="57">
      <t>シュウゼン</t>
    </rPh>
    <rPh sb="58" eb="60">
      <t>ハッセイ</t>
    </rPh>
    <rPh sb="71" eb="73">
      <t>シセツ</t>
    </rPh>
    <rPh sb="73" eb="76">
      <t>リヨウリツ</t>
    </rPh>
    <rPh sb="77" eb="79">
      <t>アンテイ</t>
    </rPh>
    <rPh sb="80" eb="83">
      <t>スイセンカ</t>
    </rPh>
    <rPh sb="83" eb="84">
      <t>リツ</t>
    </rPh>
    <rPh sb="85" eb="87">
      <t>チャクジツ</t>
    </rPh>
    <rPh sb="88" eb="90">
      <t>コウジョウ</t>
    </rPh>
    <rPh sb="98" eb="100">
      <t>シュウラク</t>
    </rPh>
    <rPh sb="100" eb="102">
      <t>ハイスイ</t>
    </rPh>
    <rPh sb="102" eb="104">
      <t>ジギョウ</t>
    </rPh>
    <rPh sb="105" eb="108">
      <t>ショウシュウラク</t>
    </rPh>
    <rPh sb="109" eb="111">
      <t>キボ</t>
    </rPh>
    <rPh sb="112" eb="114">
      <t>ケイエイ</t>
    </rPh>
    <rPh sb="121" eb="123">
      <t>コンゴ</t>
    </rPh>
    <rPh sb="124" eb="125">
      <t>サラ</t>
    </rPh>
    <rPh sb="127" eb="130">
      <t>ジンコウゲン</t>
    </rPh>
    <rPh sb="130" eb="131">
      <t>ショウ</t>
    </rPh>
    <rPh sb="132" eb="134">
      <t>コウリョ</t>
    </rPh>
    <rPh sb="138" eb="139">
      <t>サラ</t>
    </rPh>
    <rPh sb="141" eb="143">
      <t>ケイエイ</t>
    </rPh>
    <rPh sb="143" eb="145">
      <t>ドリョク</t>
    </rPh>
    <rPh sb="146" eb="147">
      <t>ノゾ</t>
    </rPh>
    <rPh sb="153" eb="156">
      <t>ケンゼンセイ</t>
    </rPh>
    <rPh sb="157" eb="160">
      <t>コウリツセイ</t>
    </rPh>
    <rPh sb="161" eb="163">
      <t>カンテン</t>
    </rPh>
    <rPh sb="167" eb="169">
      <t>デキ</t>
    </rPh>
    <rPh sb="170" eb="171">
      <t>カギ</t>
    </rPh>
    <rPh sb="172" eb="173">
      <t>ハヤ</t>
    </rPh>
    <rPh sb="174" eb="176">
      <t>ダンカイ</t>
    </rPh>
    <rPh sb="177" eb="179">
      <t>コウキョウ</t>
    </rPh>
    <rPh sb="179" eb="182">
      <t>ゲスイドウ</t>
    </rPh>
    <rPh sb="182" eb="184">
      <t>ジギョウ</t>
    </rPh>
    <rPh sb="186" eb="188">
      <t>トウゴウ</t>
    </rPh>
    <rPh sb="188" eb="190">
      <t>ケイカク</t>
    </rPh>
    <rPh sb="191" eb="192">
      <t>スス</t>
    </rPh>
    <rPh sb="194" eb="196">
      <t>イジ</t>
    </rPh>
    <rPh sb="197" eb="199">
      <t>シュウゼン</t>
    </rPh>
    <rPh sb="199" eb="201">
      <t>ケイヒ</t>
    </rPh>
    <rPh sb="202" eb="204">
      <t>オスイ</t>
    </rPh>
    <rPh sb="204" eb="206">
      <t>ショリ</t>
    </rPh>
    <rPh sb="206" eb="208">
      <t>ケイヒ</t>
    </rPh>
    <rPh sb="209" eb="211">
      <t>サクゲン</t>
    </rPh>
    <rPh sb="212" eb="21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</si>
</sst>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0.14000000000000001</c:v>
                </c:pt>
                <c:pt idx="3">
                  <c:v>0</c:v>
                </c:pt>
                <c:pt idx="4">
                  <c:v>0</c:v>
                </c:pt>
              </c:numCache>
            </c:numRef>
          </c:val>
          <c:extLst>
            <c:ext xmlns:c16="http://schemas.microsoft.com/office/drawing/2014/chart" uri="{C3380CC4-5D6E-409C-BE32-E72D297353CC}">
              <c16:uniqueId val="{00000000-4B02-492C-B402-64015FA6EF7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4B02-492C-B402-64015FA6EF7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57.61</c:v>
                </c:pt>
                <c:pt idx="1">
                  <c:v>57.61</c:v>
                </c:pt>
                <c:pt idx="2">
                  <c:v>57.61</c:v>
                </c:pt>
                <c:pt idx="3">
                  <c:v>57.61</c:v>
                </c:pt>
                <c:pt idx="4">
                  <c:v>60.33</c:v>
                </c:pt>
              </c:numCache>
            </c:numRef>
          </c:val>
          <c:extLst>
            <c:ext xmlns:c16="http://schemas.microsoft.com/office/drawing/2014/chart" uri="{C3380CC4-5D6E-409C-BE32-E72D297353CC}">
              <c16:uniqueId val="{00000000-7DEE-4DA7-A0C4-832403F9836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7DEE-4DA7-A0C4-832403F9836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72.849999999999994</c:v>
                </c:pt>
                <c:pt idx="1">
                  <c:v>73.98</c:v>
                </c:pt>
                <c:pt idx="2">
                  <c:v>75.099999999999994</c:v>
                </c:pt>
                <c:pt idx="3">
                  <c:v>76</c:v>
                </c:pt>
                <c:pt idx="4">
                  <c:v>77.13</c:v>
                </c:pt>
              </c:numCache>
            </c:numRef>
          </c:val>
          <c:extLst>
            <c:ext xmlns:c16="http://schemas.microsoft.com/office/drawing/2014/chart" uri="{C3380CC4-5D6E-409C-BE32-E72D297353CC}">
              <c16:uniqueId val="{00000000-D835-48E5-8F64-076021339CB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D835-48E5-8F64-076021339CB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91.14</c:v>
                </c:pt>
                <c:pt idx="1">
                  <c:v>95.71</c:v>
                </c:pt>
                <c:pt idx="2">
                  <c:v>46.1</c:v>
                </c:pt>
                <c:pt idx="3">
                  <c:v>36.42</c:v>
                </c:pt>
                <c:pt idx="4">
                  <c:v>39.22</c:v>
                </c:pt>
              </c:numCache>
            </c:numRef>
          </c:val>
          <c:extLst>
            <c:ext xmlns:c16="http://schemas.microsoft.com/office/drawing/2014/chart" uri="{C3380CC4-5D6E-409C-BE32-E72D297353CC}">
              <c16:uniqueId val="{00000000-0053-4632-BA54-88C32FC82FC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53-4632-BA54-88C32FC82FC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63-4702-8EBC-912E653BAB4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63-4702-8EBC-912E653BAB4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76-44FA-98BA-8854BCC74E4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76-44FA-98BA-8854BCC74E4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60-418A-A62A-E8B301E4076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60-418A-A62A-E8B301E4076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8B-44C9-83DD-9AE917B91C2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8B-44C9-83DD-9AE917B91C2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quot;-&quot;">
                  <c:v>41.43</c:v>
                </c:pt>
                <c:pt idx="3" formatCode="#,##0.00;&quot;△&quot;#,##0.00;&quot;-&quot;">
                  <c:v>40.409999999999997</c:v>
                </c:pt>
                <c:pt idx="4" formatCode="#,##0.00;&quot;△&quot;#,##0.00;&quot;-&quot;">
                  <c:v>35.270000000000003</c:v>
                </c:pt>
              </c:numCache>
            </c:numRef>
          </c:val>
          <c:extLst>
            <c:ext xmlns:c16="http://schemas.microsoft.com/office/drawing/2014/chart" uri="{C3380CC4-5D6E-409C-BE32-E72D297353CC}">
              <c16:uniqueId val="{00000000-747D-4854-984E-70BFC31FB4E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747D-4854-984E-70BFC31FB4E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68.47</c:v>
                </c:pt>
                <c:pt idx="1">
                  <c:v>109.96</c:v>
                </c:pt>
                <c:pt idx="2">
                  <c:v>64.760000000000005</c:v>
                </c:pt>
                <c:pt idx="3">
                  <c:v>108.64</c:v>
                </c:pt>
                <c:pt idx="4">
                  <c:v>72.739999999999995</c:v>
                </c:pt>
              </c:numCache>
            </c:numRef>
          </c:val>
          <c:extLst>
            <c:ext xmlns:c16="http://schemas.microsoft.com/office/drawing/2014/chart" uri="{C3380CC4-5D6E-409C-BE32-E72D297353CC}">
              <c16:uniqueId val="{00000000-7E08-4FB5-B1CA-91B19F1A530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7E08-4FB5-B1CA-91B19F1A530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186.9</c:v>
                </c:pt>
                <c:pt idx="1">
                  <c:v>118.33</c:v>
                </c:pt>
                <c:pt idx="2">
                  <c:v>201.11</c:v>
                </c:pt>
                <c:pt idx="3">
                  <c:v>120.35</c:v>
                </c:pt>
                <c:pt idx="4">
                  <c:v>182.55</c:v>
                </c:pt>
              </c:numCache>
            </c:numRef>
          </c:val>
          <c:extLst>
            <c:ext xmlns:c16="http://schemas.microsoft.com/office/drawing/2014/chart" uri="{C3380CC4-5D6E-409C-BE32-E72D297353CC}">
              <c16:uniqueId val="{00000000-4189-4B3B-8CE4-4760EB13062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4189-4B3B-8CE4-4760EB13062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宿毛市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20574</v>
      </c>
      <c r="AM8" s="68"/>
      <c r="AN8" s="68"/>
      <c r="AO8" s="68"/>
      <c r="AP8" s="68"/>
      <c r="AQ8" s="68"/>
      <c r="AR8" s="68"/>
      <c r="AS8" s="68"/>
      <c r="AT8" s="67">
        <f>データ!T6</f>
        <v>286.2</v>
      </c>
      <c r="AU8" s="67"/>
      <c r="AV8" s="67"/>
      <c r="AW8" s="67"/>
      <c r="AX8" s="67"/>
      <c r="AY8" s="67"/>
      <c r="AZ8" s="67"/>
      <c r="BA8" s="67"/>
      <c r="BB8" s="67">
        <f>データ!U6</f>
        <v>71.89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2.41</v>
      </c>
      <c r="Q10" s="67"/>
      <c r="R10" s="67"/>
      <c r="S10" s="67"/>
      <c r="T10" s="67"/>
      <c r="U10" s="67"/>
      <c r="V10" s="67"/>
      <c r="W10" s="67">
        <f>データ!Q6</f>
        <v>95.6</v>
      </c>
      <c r="X10" s="67"/>
      <c r="Y10" s="67"/>
      <c r="Z10" s="67"/>
      <c r="AA10" s="67"/>
      <c r="AB10" s="67"/>
      <c r="AC10" s="67"/>
      <c r="AD10" s="68">
        <f>データ!R6</f>
        <v>2270</v>
      </c>
      <c r="AE10" s="68"/>
      <c r="AF10" s="68"/>
      <c r="AG10" s="68"/>
      <c r="AH10" s="68"/>
      <c r="AI10" s="68"/>
      <c r="AJ10" s="68"/>
      <c r="AK10" s="2"/>
      <c r="AL10" s="68">
        <f>データ!V6</f>
        <v>494</v>
      </c>
      <c r="AM10" s="68"/>
      <c r="AN10" s="68"/>
      <c r="AO10" s="68"/>
      <c r="AP10" s="68"/>
      <c r="AQ10" s="68"/>
      <c r="AR10" s="68"/>
      <c r="AS10" s="68"/>
      <c r="AT10" s="67">
        <f>データ!W6</f>
        <v>0.12</v>
      </c>
      <c r="AU10" s="67"/>
      <c r="AV10" s="67"/>
      <c r="AW10" s="67"/>
      <c r="AX10" s="67"/>
      <c r="AY10" s="67"/>
      <c r="AZ10" s="67"/>
      <c r="BA10" s="67"/>
      <c r="BB10" s="67">
        <f>データ!X6</f>
        <v>4116.67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mDW2huix9NCBKFcE0jG7UpDaxpzNawPgxmDIK9KMKQ75xRKb9BuaFf/Z9vKPy3T3qJaV+Jz1Xnt/1SnKWNq/cg==" saltValue="apQ3N1rukQgl8yY9Xu6yT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392081</v>
      </c>
      <c r="D6" s="33">
        <f t="shared" si="3"/>
        <v>47</v>
      </c>
      <c r="E6" s="33">
        <f t="shared" si="3"/>
        <v>17</v>
      </c>
      <c r="F6" s="33">
        <f t="shared" si="3"/>
        <v>5</v>
      </c>
      <c r="G6" s="33">
        <f t="shared" si="3"/>
        <v>0</v>
      </c>
      <c r="H6" s="33" t="str">
        <f t="shared" si="3"/>
        <v>高知県　宿毛市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2.41</v>
      </c>
      <c r="Q6" s="34">
        <f t="shared" si="3"/>
        <v>95.6</v>
      </c>
      <c r="R6" s="34">
        <f t="shared" si="3"/>
        <v>2270</v>
      </c>
      <c r="S6" s="34">
        <f t="shared" si="3"/>
        <v>20574</v>
      </c>
      <c r="T6" s="34">
        <f t="shared" si="3"/>
        <v>286.2</v>
      </c>
      <c r="U6" s="34">
        <f t="shared" si="3"/>
        <v>71.89</v>
      </c>
      <c r="V6" s="34">
        <f t="shared" si="3"/>
        <v>494</v>
      </c>
      <c r="W6" s="34">
        <f t="shared" si="3"/>
        <v>0.12</v>
      </c>
      <c r="X6" s="34">
        <f t="shared" si="3"/>
        <v>4116.67</v>
      </c>
      <c r="Y6" s="35">
        <f>IF(Y7="",NA(),Y7)</f>
        <v>91.14</v>
      </c>
      <c r="Z6" s="35">
        <f t="shared" ref="Z6:AH6" si="4">IF(Z7="",NA(),Z7)</f>
        <v>95.71</v>
      </c>
      <c r="AA6" s="35">
        <f t="shared" si="4"/>
        <v>46.1</v>
      </c>
      <c r="AB6" s="35">
        <f t="shared" si="4"/>
        <v>36.42</v>
      </c>
      <c r="AC6" s="35">
        <f t="shared" si="4"/>
        <v>39.22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41.43</v>
      </c>
      <c r="BI6" s="35">
        <f t="shared" si="7"/>
        <v>40.409999999999997</v>
      </c>
      <c r="BJ6" s="35">
        <f t="shared" si="7"/>
        <v>35.270000000000003</v>
      </c>
      <c r="BK6" s="35">
        <f t="shared" si="7"/>
        <v>1044.8</v>
      </c>
      <c r="BL6" s="35">
        <f t="shared" si="7"/>
        <v>1081.8</v>
      </c>
      <c r="BM6" s="35">
        <f t="shared" si="7"/>
        <v>974.93</v>
      </c>
      <c r="BN6" s="35">
        <f t="shared" si="7"/>
        <v>855.8</v>
      </c>
      <c r="BO6" s="35">
        <f t="shared" si="7"/>
        <v>789.46</v>
      </c>
      <c r="BP6" s="34" t="str">
        <f>IF(BP7="","",IF(BP7="-","【-】","【"&amp;SUBSTITUTE(TEXT(BP7,"#,##0.00"),"-","△")&amp;"】"))</f>
        <v>【747.76】</v>
      </c>
      <c r="BQ6" s="35">
        <f>IF(BQ7="",NA(),BQ7)</f>
        <v>68.47</v>
      </c>
      <c r="BR6" s="35">
        <f t="shared" ref="BR6:BZ6" si="8">IF(BR7="",NA(),BR7)</f>
        <v>109.96</v>
      </c>
      <c r="BS6" s="35">
        <f t="shared" si="8"/>
        <v>64.760000000000005</v>
      </c>
      <c r="BT6" s="35">
        <f t="shared" si="8"/>
        <v>108.64</v>
      </c>
      <c r="BU6" s="35">
        <f t="shared" si="8"/>
        <v>72.739999999999995</v>
      </c>
      <c r="BV6" s="35">
        <f t="shared" si="8"/>
        <v>50.82</v>
      </c>
      <c r="BW6" s="35">
        <f t="shared" si="8"/>
        <v>52.19</v>
      </c>
      <c r="BX6" s="35">
        <f t="shared" si="8"/>
        <v>55.32</v>
      </c>
      <c r="BY6" s="35">
        <f t="shared" si="8"/>
        <v>59.8</v>
      </c>
      <c r="BZ6" s="35">
        <f t="shared" si="8"/>
        <v>57.77</v>
      </c>
      <c r="CA6" s="34" t="str">
        <f>IF(CA7="","",IF(CA7="-","【-】","【"&amp;SUBSTITUTE(TEXT(CA7,"#,##0.00"),"-","△")&amp;"】"))</f>
        <v>【59.51】</v>
      </c>
      <c r="CB6" s="35">
        <f>IF(CB7="",NA(),CB7)</f>
        <v>186.9</v>
      </c>
      <c r="CC6" s="35">
        <f t="shared" ref="CC6:CK6" si="9">IF(CC7="",NA(),CC7)</f>
        <v>118.33</v>
      </c>
      <c r="CD6" s="35">
        <f t="shared" si="9"/>
        <v>201.11</v>
      </c>
      <c r="CE6" s="35">
        <f t="shared" si="9"/>
        <v>120.35</v>
      </c>
      <c r="CF6" s="35">
        <f t="shared" si="9"/>
        <v>182.55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57.61</v>
      </c>
      <c r="CN6" s="35">
        <f t="shared" ref="CN6:CV6" si="10">IF(CN7="",NA(),CN7)</f>
        <v>57.61</v>
      </c>
      <c r="CO6" s="35">
        <f t="shared" si="10"/>
        <v>57.61</v>
      </c>
      <c r="CP6" s="35">
        <f t="shared" si="10"/>
        <v>57.61</v>
      </c>
      <c r="CQ6" s="35">
        <f t="shared" si="10"/>
        <v>60.33</v>
      </c>
      <c r="CR6" s="35">
        <f t="shared" si="10"/>
        <v>53.24</v>
      </c>
      <c r="CS6" s="35">
        <f t="shared" si="10"/>
        <v>52.31</v>
      </c>
      <c r="CT6" s="35">
        <f t="shared" si="10"/>
        <v>60.65</v>
      </c>
      <c r="CU6" s="35">
        <f t="shared" si="10"/>
        <v>51.75</v>
      </c>
      <c r="CV6" s="35">
        <f t="shared" si="10"/>
        <v>50.68</v>
      </c>
      <c r="CW6" s="34" t="str">
        <f>IF(CW7="","",IF(CW7="-","【-】","【"&amp;SUBSTITUTE(TEXT(CW7,"#,##0.00"),"-","△")&amp;"】"))</f>
        <v>【52.23】</v>
      </c>
      <c r="CX6" s="35">
        <f>IF(CX7="",NA(),CX7)</f>
        <v>72.849999999999994</v>
      </c>
      <c r="CY6" s="35">
        <f t="shared" ref="CY6:DG6" si="11">IF(CY7="",NA(),CY7)</f>
        <v>73.98</v>
      </c>
      <c r="CZ6" s="35">
        <f t="shared" si="11"/>
        <v>75.099999999999994</v>
      </c>
      <c r="DA6" s="35">
        <f t="shared" si="11"/>
        <v>76</v>
      </c>
      <c r="DB6" s="35">
        <f t="shared" si="11"/>
        <v>77.13</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0.14000000000000001</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392081</v>
      </c>
      <c r="D7" s="37">
        <v>47</v>
      </c>
      <c r="E7" s="37">
        <v>17</v>
      </c>
      <c r="F7" s="37">
        <v>5</v>
      </c>
      <c r="G7" s="37">
        <v>0</v>
      </c>
      <c r="H7" s="37" t="s">
        <v>98</v>
      </c>
      <c r="I7" s="37" t="s">
        <v>99</v>
      </c>
      <c r="J7" s="37" t="s">
        <v>100</v>
      </c>
      <c r="K7" s="37" t="s">
        <v>101</v>
      </c>
      <c r="L7" s="37" t="s">
        <v>102</v>
      </c>
      <c r="M7" s="37" t="s">
        <v>103</v>
      </c>
      <c r="N7" s="38" t="s">
        <v>104</v>
      </c>
      <c r="O7" s="38" t="s">
        <v>105</v>
      </c>
      <c r="P7" s="38">
        <v>2.41</v>
      </c>
      <c r="Q7" s="38">
        <v>95.6</v>
      </c>
      <c r="R7" s="38">
        <v>2270</v>
      </c>
      <c r="S7" s="38">
        <v>20574</v>
      </c>
      <c r="T7" s="38">
        <v>286.2</v>
      </c>
      <c r="U7" s="38">
        <v>71.89</v>
      </c>
      <c r="V7" s="38">
        <v>494</v>
      </c>
      <c r="W7" s="38">
        <v>0.12</v>
      </c>
      <c r="X7" s="38">
        <v>4116.67</v>
      </c>
      <c r="Y7" s="38">
        <v>91.14</v>
      </c>
      <c r="Z7" s="38">
        <v>95.71</v>
      </c>
      <c r="AA7" s="38">
        <v>46.1</v>
      </c>
      <c r="AB7" s="38">
        <v>36.42</v>
      </c>
      <c r="AC7" s="38">
        <v>39.22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41.43</v>
      </c>
      <c r="BI7" s="38">
        <v>40.409999999999997</v>
      </c>
      <c r="BJ7" s="38">
        <v>35.270000000000003</v>
      </c>
      <c r="BK7" s="38">
        <v>1044.8</v>
      </c>
      <c r="BL7" s="38">
        <v>1081.8</v>
      </c>
      <c r="BM7" s="38">
        <v>974.93</v>
      </c>
      <c r="BN7" s="38">
        <v>855.8</v>
      </c>
      <c r="BO7" s="38">
        <v>789.46</v>
      </c>
      <c r="BP7" s="38">
        <v>747.76</v>
      </c>
      <c r="BQ7" s="38">
        <v>68.47</v>
      </c>
      <c r="BR7" s="38">
        <v>109.96</v>
      </c>
      <c r="BS7" s="38">
        <v>64.760000000000005</v>
      </c>
      <c r="BT7" s="38">
        <v>108.64</v>
      </c>
      <c r="BU7" s="38">
        <v>72.739999999999995</v>
      </c>
      <c r="BV7" s="38">
        <v>50.82</v>
      </c>
      <c r="BW7" s="38">
        <v>52.19</v>
      </c>
      <c r="BX7" s="38">
        <v>55.32</v>
      </c>
      <c r="BY7" s="38">
        <v>59.8</v>
      </c>
      <c r="BZ7" s="38">
        <v>57.77</v>
      </c>
      <c r="CA7" s="38">
        <v>59.51</v>
      </c>
      <c r="CB7" s="38">
        <v>186.9</v>
      </c>
      <c r="CC7" s="38">
        <v>118.33</v>
      </c>
      <c r="CD7" s="38">
        <v>201.11</v>
      </c>
      <c r="CE7" s="38">
        <v>120.35</v>
      </c>
      <c r="CF7" s="38">
        <v>182.55</v>
      </c>
      <c r="CG7" s="38">
        <v>300.52</v>
      </c>
      <c r="CH7" s="38">
        <v>296.14</v>
      </c>
      <c r="CI7" s="38">
        <v>283.17</v>
      </c>
      <c r="CJ7" s="38">
        <v>263.76</v>
      </c>
      <c r="CK7" s="38">
        <v>274.35000000000002</v>
      </c>
      <c r="CL7" s="38">
        <v>261.45999999999998</v>
      </c>
      <c r="CM7" s="38">
        <v>57.61</v>
      </c>
      <c r="CN7" s="38">
        <v>57.61</v>
      </c>
      <c r="CO7" s="38">
        <v>57.61</v>
      </c>
      <c r="CP7" s="38">
        <v>57.61</v>
      </c>
      <c r="CQ7" s="38">
        <v>60.33</v>
      </c>
      <c r="CR7" s="38">
        <v>53.24</v>
      </c>
      <c r="CS7" s="38">
        <v>52.31</v>
      </c>
      <c r="CT7" s="38">
        <v>60.65</v>
      </c>
      <c r="CU7" s="38">
        <v>51.75</v>
      </c>
      <c r="CV7" s="38">
        <v>50.68</v>
      </c>
      <c r="CW7" s="38">
        <v>52.23</v>
      </c>
      <c r="CX7" s="38">
        <v>72.849999999999994</v>
      </c>
      <c r="CY7" s="38">
        <v>73.98</v>
      </c>
      <c r="CZ7" s="38">
        <v>75.099999999999994</v>
      </c>
      <c r="DA7" s="38">
        <v>76</v>
      </c>
      <c r="DB7" s="38">
        <v>77.13</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0.14000000000000001</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cp:lastModifiedBy>
  <dcterms:created xsi:type="dcterms:W3CDTF">2019-12-05T05:22:43Z</dcterms:created>
  <dcterms:modified xsi:type="dcterms:W3CDTF">2020-01-27T01:57:05Z</dcterms:modified>
  <cp:category/>
</cp:coreProperties>
</file>