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C:\Users\480925\Desktop\庶務仕事\01 調査もの\h31\0110経営比較分析表\提出\"/>
    </mc:Choice>
  </mc:AlternateContent>
  <xr:revisionPtr revIDLastSave="0" documentId="13_ncr:1_{81D59460-7CC9-4C97-A15F-F874A438F593}" xr6:coauthVersionLast="36" xr6:coauthVersionMax="36" xr10:uidLastSave="{00000000-0000-0000-0000-000000000000}"/>
  <workbookProtection workbookAlgorithmName="SHA-512" workbookHashValue="4f5w8DOjx9pKPHeUC9/hcJkT+UghBp8fLRgNZ4yApOt0mkWs05igBJYzP9X9TRZRospqzMkMZfU+SGH5PAM5Xg==" workbookSaltValue="k88qu8e12B8uRffMKM8BUw=="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E86" i="4"/>
  <c r="AT10" i="4"/>
  <c r="AL10" i="4"/>
  <c r="AD10" i="4"/>
  <c r="I10" i="4"/>
  <c r="B10" i="4"/>
  <c r="AL8" i="4"/>
  <c r="P8" i="4"/>
  <c r="I8"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<sst xmlns="http://schemas.openxmlformats.org/spreadsheetml/2006/main" count="228" uniqueCount="114">
  <si>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</si>
  <si>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</si>
  <si>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</si>
  <si>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</si>
  <si>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</si>
  <si>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</si>
  <si>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</si>
  <si>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</si>
  <si>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</si>
  <si>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</si>
  <si>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</si>
  <si>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</si>
  <si>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</si>
  <si>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</si>
  <si>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</si>
  <si>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</si>
  <si>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</si>
  <si>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</si>
  <si>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</si>
  <si>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</si>
  <si>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</si>
  <si>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</si>
  <si>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</si>
  <si>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</si>
  <si>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</si>
  <si>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</si>
  <si>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</si>
  <si>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</si>
  <si>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</si>
  <si>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</si>
  <si>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</si>
  <si>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</si>
  <si>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</si>
  <si>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</si>
  <si>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</si>
  <si>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</si>
  <si>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</si>
  <si>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</si>
  <si>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</si>
  <si>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</si>
  <si>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</si>
  <si>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</si>
  <si>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</si>
  <si>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</si>
  <si>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</si>
  <si>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</si>
  <si>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</si>
  <si>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</si>
  <si>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</si>
  <si>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</si>
  <si>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</si>
  <si>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</si>
  <si>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</si>
  <si>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</si>
  <si>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</si>
  <si>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</si>
  <si>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</si>
  <si>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</si>
  <si>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</si>
  <si>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</si>
  <si>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</si>
  <si>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</si>
  <si>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</si>
  <si>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</si>
  <si>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</si>
  <si>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</si>
  <si>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</si>
  <si>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</si>
  <si>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</si>
  <si>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</si>
  <si>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</si>
  <si>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</si>
  <si>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</si>
  <si>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</si>
  <si>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</si>
  <si>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</si>
  <si>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</si>
  <si>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</si>
  <si>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</si>
  <si>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</si>
  <si>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</si>
  <si>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</si>
  <si>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</si>
  <si>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</si>
  <si>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</si>
  <si>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</si>
  <si>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</si>
  <si>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</si>
  <si>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</si>
  <si>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</si>
  <si>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</si>
  <si>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</si>
  <si>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</si>
  <si>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</si>
  <si>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</si>
  <si>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</si>
  <si>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</si>
  <si>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</si>
  <si>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いの町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</si>
  <si>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</si>
  <si>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</si>
  <si>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</si>
  <si>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</si>
  <si>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</si>
  <si>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</si>
  <si>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</si>
  <si>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</si>
  <si>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</si>
  <si>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</si>
  <si>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</si>
  <si>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</si>
  <si>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r>
      <t xml:space="preserve">
①収益的収支比率が100％未満の場合、単年度の収支が赤字であることを示しておりますので、いの町では使用料等の収益を増やす取組が必要となります。
⑤平成30年度は例年より処理施設に修繕を多く要したことから経費回収率が下がっております。施設の供用開始から一定期間経過しており、今後も不具合が発生する見込みですので、適正な使用料収入の確保や水洗化率の増加の取組、その他の汚水処理費の削減が必要です。
⑦⑧水洗化率は上昇していますが、いの町の農業集落排水事業が、八代地区は平成10年、加田地区は平成16年に整備完了していることを踏まえると、「経営の効率性」に関する経営指標である「施設利用率」及び「水洗化率」が低いといえます。引き続き戸別訪問など、</t>
    </r>
    <r>
      <rPr>
        <sz val="11"/>
        <rFont val="ＭＳ ゴシック"/>
        <family val="3"/>
        <charset val="128"/>
      </rPr>
      <t>水洗化率増加の取組が必要となります。</t>
    </r>
    <rPh sb="2" eb="5">
      <t>シュウエキテキ</t>
    </rPh>
    <rPh sb="5" eb="7">
      <t>シュウシ</t>
    </rPh>
    <rPh sb="7" eb="9">
      <t>ヒリツ</t>
    </rPh>
    <rPh sb="14" eb="16">
      <t>ミマン</t>
    </rPh>
    <rPh sb="17" eb="19">
      <t>バアイ</t>
    </rPh>
    <rPh sb="20" eb="23">
      <t>タンネンド</t>
    </rPh>
    <rPh sb="24" eb="26">
      <t>シュウシ</t>
    </rPh>
    <rPh sb="27" eb="29">
      <t>アカジ</t>
    </rPh>
    <rPh sb="35" eb="36">
      <t>シメ</t>
    </rPh>
    <rPh sb="47" eb="48">
      <t>チョウ</t>
    </rPh>
    <rPh sb="50" eb="53">
      <t>シヨウリョウ</t>
    </rPh>
    <rPh sb="53" eb="54">
      <t>トウ</t>
    </rPh>
    <rPh sb="55" eb="57">
      <t>シュウエキ</t>
    </rPh>
    <rPh sb="58" eb="59">
      <t>フ</t>
    </rPh>
    <rPh sb="61" eb="62">
      <t>ト</t>
    </rPh>
    <rPh sb="62" eb="63">
      <t>ク</t>
    </rPh>
    <rPh sb="64" eb="66">
      <t>ヒツヨウ</t>
    </rPh>
    <rPh sb="75" eb="77">
      <t>ヘイセイ</t>
    </rPh>
    <rPh sb="79" eb="81">
      <t>ネンド</t>
    </rPh>
    <rPh sb="82" eb="84">
      <t>レイネン</t>
    </rPh>
    <rPh sb="86" eb="88">
      <t>ショリ</t>
    </rPh>
    <rPh sb="88" eb="90">
      <t>シセツ</t>
    </rPh>
    <rPh sb="91" eb="93">
      <t>シュウゼン</t>
    </rPh>
    <rPh sb="94" eb="95">
      <t>オオ</t>
    </rPh>
    <rPh sb="96" eb="97">
      <t>ヨウ</t>
    </rPh>
    <rPh sb="103" eb="105">
      <t>ケイヒ</t>
    </rPh>
    <rPh sb="105" eb="107">
      <t>カイシュウ</t>
    </rPh>
    <rPh sb="107" eb="108">
      <t>リツ</t>
    </rPh>
    <rPh sb="109" eb="110">
      <t>サ</t>
    </rPh>
    <rPh sb="118" eb="120">
      <t>シセツ</t>
    </rPh>
    <rPh sb="121" eb="123">
      <t>キョウヨウ</t>
    </rPh>
    <rPh sb="123" eb="125">
      <t>カイシ</t>
    </rPh>
    <rPh sb="127" eb="129">
      <t>イッテイ</t>
    </rPh>
    <rPh sb="129" eb="131">
      <t>キカン</t>
    </rPh>
    <rPh sb="131" eb="133">
      <t>ケイカ</t>
    </rPh>
    <rPh sb="138" eb="140">
      <t>コンゴ</t>
    </rPh>
    <rPh sb="141" eb="144">
      <t>フグアイ</t>
    </rPh>
    <rPh sb="145" eb="147">
      <t>ハッセイ</t>
    </rPh>
    <rPh sb="149" eb="151">
      <t>ミコ</t>
    </rPh>
    <rPh sb="157" eb="159">
      <t>テキセイ</t>
    </rPh>
    <rPh sb="160" eb="163">
      <t>シヨウリョウ</t>
    </rPh>
    <rPh sb="163" eb="165">
      <t>シュウニュウ</t>
    </rPh>
    <rPh sb="166" eb="168">
      <t>カクホ</t>
    </rPh>
    <rPh sb="169" eb="172">
      <t>スイセンカ</t>
    </rPh>
    <rPh sb="172" eb="173">
      <t>リツ</t>
    </rPh>
    <rPh sb="174" eb="176">
      <t>ゾウカ</t>
    </rPh>
    <rPh sb="177" eb="179">
      <t>トリクミ</t>
    </rPh>
    <rPh sb="182" eb="183">
      <t>ホカ</t>
    </rPh>
    <rPh sb="184" eb="186">
      <t>オスイ</t>
    </rPh>
    <rPh sb="186" eb="188">
      <t>ショリ</t>
    </rPh>
    <rPh sb="188" eb="189">
      <t>ヒ</t>
    </rPh>
    <rPh sb="190" eb="192">
      <t>サクゲン</t>
    </rPh>
    <rPh sb="193" eb="195">
      <t>ヒツヨウ</t>
    </rPh>
    <rPh sb="203" eb="206">
      <t>スイセンカ</t>
    </rPh>
    <rPh sb="206" eb="207">
      <t>リツ</t>
    </rPh>
    <rPh sb="208" eb="210">
      <t>ジョウショウ</t>
    </rPh>
    <rPh sb="219" eb="220">
      <t>チョウ</t>
    </rPh>
    <rPh sb="221" eb="223">
      <t>ノウギョウ</t>
    </rPh>
    <rPh sb="223" eb="225">
      <t>シュウラク</t>
    </rPh>
    <rPh sb="225" eb="227">
      <t>ハイスイ</t>
    </rPh>
    <rPh sb="227" eb="229">
      <t>ジギョウ</t>
    </rPh>
    <rPh sb="231" eb="233">
      <t>ヤシロ</t>
    </rPh>
    <rPh sb="233" eb="235">
      <t>チク</t>
    </rPh>
    <rPh sb="236" eb="238">
      <t>ヘイセイ</t>
    </rPh>
    <rPh sb="240" eb="241">
      <t>ネン</t>
    </rPh>
    <rPh sb="242" eb="244">
      <t>カダ</t>
    </rPh>
    <rPh sb="244" eb="246">
      <t>チク</t>
    </rPh>
    <rPh sb="247" eb="249">
      <t>ヘイセイ</t>
    </rPh>
    <rPh sb="251" eb="252">
      <t>ネン</t>
    </rPh>
    <rPh sb="253" eb="255">
      <t>セイビ</t>
    </rPh>
    <rPh sb="255" eb="257">
      <t>カンリョウ</t>
    </rPh>
    <rPh sb="264" eb="265">
      <t>フ</t>
    </rPh>
    <rPh sb="271" eb="273">
      <t>ケイエイ</t>
    </rPh>
    <rPh sb="274" eb="277">
      <t>コウリツセイ</t>
    </rPh>
    <rPh sb="279" eb="280">
      <t>カン</t>
    </rPh>
    <rPh sb="282" eb="284">
      <t>ケイエイ</t>
    </rPh>
    <rPh sb="284" eb="286">
      <t>シヒョウ</t>
    </rPh>
    <rPh sb="290" eb="292">
      <t>シセツ</t>
    </rPh>
    <rPh sb="292" eb="295">
      <t>リヨウリツ</t>
    </rPh>
    <rPh sb="296" eb="297">
      <t>オヨ</t>
    </rPh>
    <rPh sb="299" eb="302">
      <t>スイセンカ</t>
    </rPh>
    <rPh sb="302" eb="303">
      <t>リツ</t>
    </rPh>
    <rPh sb="305" eb="306">
      <t>ヒク</t>
    </rPh>
    <rPh sb="313" eb="314">
      <t>ヒ</t>
    </rPh>
    <rPh sb="315" eb="316">
      <t>ツヅ</t>
    </rPh>
    <rPh sb="317" eb="319">
      <t>コベツ</t>
    </rPh>
    <rPh sb="319" eb="321">
      <t>ホウモン</t>
    </rPh>
    <rPh sb="324" eb="327">
      <t>スイセンカ</t>
    </rPh>
    <rPh sb="327" eb="328">
      <t>リツ</t>
    </rPh>
    <rPh sb="328" eb="330">
      <t>ゾウカ</t>
    </rPh>
    <rPh sb="331" eb="332">
      <t>ト</t>
    </rPh>
    <rPh sb="332" eb="333">
      <t>ク</t>
    </rPh>
    <phoneticPr fontId="4"/>
  </si>
  <si>
    <t xml:space="preserve">
　平成27年度に行った２箇所の農業集落排水施設の診断の結果、大規模な更新箇所はありませんでした。不具合が生じた場合は、修繕を行い施設の適切な維持管理に努めます。</t>
    <rPh sb="2" eb="4">
      <t>ヘイセイ</t>
    </rPh>
    <rPh sb="6" eb="7">
      <t>ネン</t>
    </rPh>
    <rPh sb="7" eb="8">
      <t>ド</t>
    </rPh>
    <rPh sb="9" eb="10">
      <t>オコナ</t>
    </rPh>
    <rPh sb="13" eb="15">
      <t>カショ</t>
    </rPh>
    <rPh sb="16" eb="18">
      <t>ノウギョウ</t>
    </rPh>
    <rPh sb="18" eb="20">
      <t>シュウラク</t>
    </rPh>
    <rPh sb="20" eb="22">
      <t>ハイスイ</t>
    </rPh>
    <rPh sb="22" eb="24">
      <t>シセツ</t>
    </rPh>
    <rPh sb="25" eb="27">
      <t>シンダン</t>
    </rPh>
    <rPh sb="28" eb="30">
      <t>ケッカ</t>
    </rPh>
    <rPh sb="31" eb="34">
      <t>ダイキボ</t>
    </rPh>
    <rPh sb="35" eb="37">
      <t>コウシン</t>
    </rPh>
    <rPh sb="37" eb="39">
      <t>カショ</t>
    </rPh>
    <rPh sb="49" eb="52">
      <t>フグアイ</t>
    </rPh>
    <rPh sb="53" eb="54">
      <t>ショウ</t>
    </rPh>
    <rPh sb="56" eb="58">
      <t>バアイ</t>
    </rPh>
    <rPh sb="60" eb="62">
      <t>シュウゼン</t>
    </rPh>
    <rPh sb="63" eb="64">
      <t>オコナ</t>
    </rPh>
    <rPh sb="65" eb="67">
      <t>シセツ</t>
    </rPh>
    <rPh sb="68" eb="70">
      <t>テキセツ</t>
    </rPh>
    <rPh sb="71" eb="73">
      <t>イジ</t>
    </rPh>
    <rPh sb="73" eb="75">
      <t>カンリ</t>
    </rPh>
    <rPh sb="76" eb="77">
      <t>ツト</t>
    </rPh>
    <phoneticPr fontId="4"/>
  </si>
  <si>
    <t xml:space="preserve">
　経営改善のためには、適正な使用料収入の確保と汚水処理費の削減を行い、今後も引き続き、個別訪問など水洗化普及活動に尽力し、水洗化人口及び有収水量の増加を目指します。</t>
    <rPh sb="2" eb="4">
      <t>ケイエイ</t>
    </rPh>
    <rPh sb="4" eb="6">
      <t>カイゼン</t>
    </rPh>
    <rPh sb="33" eb="34">
      <t>オコナ</t>
    </rPh>
    <rPh sb="36" eb="38">
      <t>コンゴ</t>
    </rPh>
    <rPh sb="39" eb="40">
      <t>ヒ</t>
    </rPh>
    <rPh sb="41" eb="42">
      <t>ツヅ</t>
    </rPh>
    <rPh sb="44" eb="46">
      <t>コベツ</t>
    </rPh>
    <rPh sb="46" eb="48">
      <t>ホウモン</t>
    </rPh>
    <rPh sb="50" eb="53">
      <t>スイセンカ</t>
    </rPh>
    <rPh sb="53" eb="55">
      <t>フキュウ</t>
    </rPh>
    <rPh sb="55" eb="57">
      <t>カツドウ</t>
    </rPh>
    <rPh sb="58" eb="60">
      <t>ジンリョク</t>
    </rPh>
    <rPh sb="62" eb="65">
      <t>スイセンカ</t>
    </rPh>
    <rPh sb="65" eb="67">
      <t>ジンコウ</t>
    </rPh>
    <rPh sb="67" eb="68">
      <t>オヨ</t>
    </rPh>
    <rPh sb="69" eb="71">
      <t>ユウシュウ</t>
    </rPh>
    <rPh sb="71" eb="73">
      <t>スイリョウ</t>
    </rPh>
    <rPh sb="74" eb="76">
      <t>ゾウカ</t>
    </rPh>
    <rPh sb="77" eb="79">
      <t>メザ</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</si>
</sst>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A5E-418E-B143-E193CA2D47F5}"/>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2.0499999999999998</c:v>
                </c:pt>
                <c:pt idx="3">
                  <c:v>0.01</c:v>
                </c:pt>
                <c:pt idx="4">
                  <c:v>0.01</c:v>
                </c:pt>
              </c:numCache>
            </c:numRef>
          </c:val>
          <c:smooth val="0"/>
          <c:extLst>
            <c:ext xmlns:c16="http://schemas.microsoft.com/office/drawing/2014/chart" uri="{C3380CC4-5D6E-409C-BE32-E72D297353CC}">
              <c16:uniqueId val="{00000001-EA5E-418E-B143-E193CA2D47F5}"/>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27.24</c:v>
                </c:pt>
                <c:pt idx="1">
                  <c:v>27.96</c:v>
                </c:pt>
                <c:pt idx="2">
                  <c:v>27.6</c:v>
                </c:pt>
                <c:pt idx="3">
                  <c:v>27.6</c:v>
                </c:pt>
                <c:pt idx="4">
                  <c:v>25.09</c:v>
                </c:pt>
              </c:numCache>
            </c:numRef>
          </c:val>
          <c:extLst>
            <c:ext xmlns:c16="http://schemas.microsoft.com/office/drawing/2014/chart" uri="{C3380CC4-5D6E-409C-BE32-E72D297353CC}">
              <c16:uniqueId val="{00000000-4C2B-4D66-A991-086299AD2549}"/>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53.24</c:v>
                </c:pt>
                <c:pt idx="1">
                  <c:v>52.31</c:v>
                </c:pt>
                <c:pt idx="2">
                  <c:v>60.65</c:v>
                </c:pt>
                <c:pt idx="3">
                  <c:v>51.75</c:v>
                </c:pt>
                <c:pt idx="4">
                  <c:v>50.68</c:v>
                </c:pt>
              </c:numCache>
            </c:numRef>
          </c:val>
          <c:smooth val="0"/>
          <c:extLst>
            <c:ext xmlns:c16="http://schemas.microsoft.com/office/drawing/2014/chart" uri="{C3380CC4-5D6E-409C-BE32-E72D297353CC}">
              <c16:uniqueId val="{00000001-4C2B-4D66-A991-086299AD2549}"/>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75.349999999999994</c:v>
                </c:pt>
                <c:pt idx="1">
                  <c:v>77.12</c:v>
                </c:pt>
                <c:pt idx="2">
                  <c:v>77.459999999999994</c:v>
                </c:pt>
                <c:pt idx="3">
                  <c:v>79.2</c:v>
                </c:pt>
                <c:pt idx="4">
                  <c:v>80.95</c:v>
                </c:pt>
              </c:numCache>
            </c:numRef>
          </c:val>
          <c:extLst>
            <c:ext xmlns:c16="http://schemas.microsoft.com/office/drawing/2014/chart" uri="{C3380CC4-5D6E-409C-BE32-E72D297353CC}">
              <c16:uniqueId val="{00000000-2B13-4B25-8306-AFF1E1A8451C}"/>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84.07</c:v>
                </c:pt>
                <c:pt idx="1">
                  <c:v>84.32</c:v>
                </c:pt>
                <c:pt idx="2">
                  <c:v>84.58</c:v>
                </c:pt>
                <c:pt idx="3">
                  <c:v>84.84</c:v>
                </c:pt>
                <c:pt idx="4">
                  <c:v>84.86</c:v>
                </c:pt>
              </c:numCache>
            </c:numRef>
          </c:val>
          <c:smooth val="0"/>
          <c:extLst>
            <c:ext xmlns:c16="http://schemas.microsoft.com/office/drawing/2014/chart" uri="{C3380CC4-5D6E-409C-BE32-E72D297353CC}">
              <c16:uniqueId val="{00000001-2B13-4B25-8306-AFF1E1A8451C}"/>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96.33</c:v>
                </c:pt>
                <c:pt idx="1">
                  <c:v>95.14</c:v>
                </c:pt>
                <c:pt idx="2">
                  <c:v>95.2</c:v>
                </c:pt>
                <c:pt idx="3">
                  <c:v>95.03</c:v>
                </c:pt>
                <c:pt idx="4">
                  <c:v>96.11</c:v>
                </c:pt>
              </c:numCache>
            </c:numRef>
          </c:val>
          <c:extLst>
            <c:ext xmlns:c16="http://schemas.microsoft.com/office/drawing/2014/chart" uri="{C3380CC4-5D6E-409C-BE32-E72D297353CC}">
              <c16:uniqueId val="{00000000-A0D9-4554-A20B-0F11FA3AC64D}"/>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0D9-4554-A20B-0F11FA3AC64D}"/>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3D7-43A0-8DF7-02C4E3564872}"/>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3D7-43A0-8DF7-02C4E3564872}"/>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314-4572-914E-5F4546B93F0C}"/>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314-4572-914E-5F4546B93F0C}"/>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A84-4054-8520-09738AB2E190}"/>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A84-4054-8520-09738AB2E190}"/>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52E-4529-9B3C-15576FED490B}"/>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52E-4529-9B3C-15576FED490B}"/>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681-4A04-AD5B-F2E5EBECBB56}"/>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1044.8</c:v>
                </c:pt>
                <c:pt idx="1">
                  <c:v>1081.8</c:v>
                </c:pt>
                <c:pt idx="2">
                  <c:v>974.93</c:v>
                </c:pt>
                <c:pt idx="3">
                  <c:v>855.8</c:v>
                </c:pt>
                <c:pt idx="4">
                  <c:v>789.46</c:v>
                </c:pt>
              </c:numCache>
            </c:numRef>
          </c:val>
          <c:smooth val="0"/>
          <c:extLst>
            <c:ext xmlns:c16="http://schemas.microsoft.com/office/drawing/2014/chart" uri="{C3380CC4-5D6E-409C-BE32-E72D297353CC}">
              <c16:uniqueId val="{00000001-0681-4A04-AD5B-F2E5EBECBB56}"/>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55.38</c:v>
                </c:pt>
                <c:pt idx="1">
                  <c:v>59.6</c:v>
                </c:pt>
                <c:pt idx="2">
                  <c:v>60.44</c:v>
                </c:pt>
                <c:pt idx="3">
                  <c:v>50.81</c:v>
                </c:pt>
                <c:pt idx="4">
                  <c:v>36.5</c:v>
                </c:pt>
              </c:numCache>
            </c:numRef>
          </c:val>
          <c:extLst>
            <c:ext xmlns:c16="http://schemas.microsoft.com/office/drawing/2014/chart" uri="{C3380CC4-5D6E-409C-BE32-E72D297353CC}">
              <c16:uniqueId val="{00000000-CDCA-43D9-8F32-94C0277791B0}"/>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50.82</c:v>
                </c:pt>
                <c:pt idx="1">
                  <c:v>52.19</c:v>
                </c:pt>
                <c:pt idx="2">
                  <c:v>55.32</c:v>
                </c:pt>
                <c:pt idx="3">
                  <c:v>59.8</c:v>
                </c:pt>
                <c:pt idx="4">
                  <c:v>57.77</c:v>
                </c:pt>
              </c:numCache>
            </c:numRef>
          </c:val>
          <c:smooth val="0"/>
          <c:extLst>
            <c:ext xmlns:c16="http://schemas.microsoft.com/office/drawing/2014/chart" uri="{C3380CC4-5D6E-409C-BE32-E72D297353CC}">
              <c16:uniqueId val="{00000001-CDCA-43D9-8F32-94C0277791B0}"/>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210.92</c:v>
                </c:pt>
                <c:pt idx="1">
                  <c:v>196.04</c:v>
                </c:pt>
                <c:pt idx="2">
                  <c:v>195.52</c:v>
                </c:pt>
                <c:pt idx="3">
                  <c:v>235.3</c:v>
                </c:pt>
                <c:pt idx="4">
                  <c:v>340.93</c:v>
                </c:pt>
              </c:numCache>
            </c:numRef>
          </c:val>
          <c:extLst>
            <c:ext xmlns:c16="http://schemas.microsoft.com/office/drawing/2014/chart" uri="{C3380CC4-5D6E-409C-BE32-E72D297353CC}">
              <c16:uniqueId val="{00000000-F55A-4BA9-B415-3682E170D528}"/>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300.52</c:v>
                </c:pt>
                <c:pt idx="1">
                  <c:v>296.14</c:v>
                </c:pt>
                <c:pt idx="2">
                  <c:v>283.17</c:v>
                </c:pt>
                <c:pt idx="3">
                  <c:v>263.76</c:v>
                </c:pt>
                <c:pt idx="4">
                  <c:v>274.35000000000002</c:v>
                </c:pt>
              </c:numCache>
            </c:numRef>
          </c:val>
          <c:smooth val="0"/>
          <c:extLst>
            <c:ext xmlns:c16="http://schemas.microsoft.com/office/drawing/2014/chart" uri="{C3380CC4-5D6E-409C-BE32-E72D297353CC}">
              <c16:uniqueId val="{00000001-F55A-4BA9-B415-3682E170D528}"/>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M16" zoomScale="115" zoomScaleNormal="11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高知県　いの町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68">
        <f>データ!S6</f>
        <v>23024</v>
      </c>
      <c r="AM8" s="68"/>
      <c r="AN8" s="68"/>
      <c r="AO8" s="68"/>
      <c r="AP8" s="68"/>
      <c r="AQ8" s="68"/>
      <c r="AR8" s="68"/>
      <c r="AS8" s="68"/>
      <c r="AT8" s="67">
        <f>データ!T6</f>
        <v>470.97</v>
      </c>
      <c r="AU8" s="67"/>
      <c r="AV8" s="67"/>
      <c r="AW8" s="67"/>
      <c r="AX8" s="67"/>
      <c r="AY8" s="67"/>
      <c r="AZ8" s="67"/>
      <c r="BA8" s="67"/>
      <c r="BB8" s="67">
        <f>データ!U6</f>
        <v>48.89</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2.94</v>
      </c>
      <c r="Q10" s="67"/>
      <c r="R10" s="67"/>
      <c r="S10" s="67"/>
      <c r="T10" s="67"/>
      <c r="U10" s="67"/>
      <c r="V10" s="67"/>
      <c r="W10" s="67">
        <f>データ!Q6</f>
        <v>100</v>
      </c>
      <c r="X10" s="67"/>
      <c r="Y10" s="67"/>
      <c r="Z10" s="67"/>
      <c r="AA10" s="67"/>
      <c r="AB10" s="67"/>
      <c r="AC10" s="67"/>
      <c r="AD10" s="68">
        <f>データ!R6</f>
        <v>3153</v>
      </c>
      <c r="AE10" s="68"/>
      <c r="AF10" s="68"/>
      <c r="AG10" s="68"/>
      <c r="AH10" s="68"/>
      <c r="AI10" s="68"/>
      <c r="AJ10" s="68"/>
      <c r="AK10" s="2"/>
      <c r="AL10" s="68">
        <f>データ!V6</f>
        <v>672</v>
      </c>
      <c r="AM10" s="68"/>
      <c r="AN10" s="68"/>
      <c r="AO10" s="68"/>
      <c r="AP10" s="68"/>
      <c r="AQ10" s="68"/>
      <c r="AR10" s="68"/>
      <c r="AS10" s="68"/>
      <c r="AT10" s="67">
        <f>データ!W6</f>
        <v>0.14000000000000001</v>
      </c>
      <c r="AU10" s="67"/>
      <c r="AV10" s="67"/>
      <c r="AW10" s="67"/>
      <c r="AX10" s="67"/>
      <c r="AY10" s="67"/>
      <c r="AZ10" s="67"/>
      <c r="BA10" s="67"/>
      <c r="BB10" s="67">
        <f>データ!X6</f>
        <v>4800</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111</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112</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113</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【747.76】</v>
      </c>
      <c r="I86" s="26" t="str">
        <f>データ!CA6</f>
        <v>【59.51】</v>
      </c>
      <c r="J86" s="26" t="str">
        <f>データ!CL6</f>
        <v>【261.46】</v>
      </c>
      <c r="K86" s="26" t="str">
        <f>データ!CW6</f>
        <v>【52.23】</v>
      </c>
      <c r="L86" s="26" t="str">
        <f>データ!DH6</f>
        <v>【85.82】</v>
      </c>
      <c r="M86" s="26" t="s">
        <v>44</v>
      </c>
      <c r="N86" s="26" t="s">
        <v>44</v>
      </c>
      <c r="O86" s="26" t="str">
        <f>データ!EO6</f>
        <v>【0.02】</v>
      </c>
    </row>
  </sheetData>
  <sheetProtection algorithmName="SHA-512" hashValue="O9yhqKRdIXlbLh/wzvrTI3gDAQlMJVFcxY0l6Oaddo73mwBOIkA3HVoTweRjjICE6X+IWejMpuGjjZzQPu9GWQ==" saltValue="wkl7I4xZaizuPTTQETwk6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393860</v>
      </c>
      <c r="D6" s="33">
        <f t="shared" si="3"/>
        <v>47</v>
      </c>
      <c r="E6" s="33">
        <f t="shared" si="3"/>
        <v>17</v>
      </c>
      <c r="F6" s="33">
        <f t="shared" si="3"/>
        <v>5</v>
      </c>
      <c r="G6" s="33">
        <f t="shared" si="3"/>
        <v>0</v>
      </c>
      <c r="H6" s="33" t="str">
        <f t="shared" si="3"/>
        <v>高知県　いの町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2.94</v>
      </c>
      <c r="Q6" s="34">
        <f t="shared" si="3"/>
        <v>100</v>
      </c>
      <c r="R6" s="34">
        <f t="shared" si="3"/>
        <v>3153</v>
      </c>
      <c r="S6" s="34">
        <f t="shared" si="3"/>
        <v>23024</v>
      </c>
      <c r="T6" s="34">
        <f t="shared" si="3"/>
        <v>470.97</v>
      </c>
      <c r="U6" s="34">
        <f t="shared" si="3"/>
        <v>48.89</v>
      </c>
      <c r="V6" s="34">
        <f t="shared" si="3"/>
        <v>672</v>
      </c>
      <c r="W6" s="34">
        <f t="shared" si="3"/>
        <v>0.14000000000000001</v>
      </c>
      <c r="X6" s="34">
        <f t="shared" si="3"/>
        <v>4800</v>
      </c>
      <c r="Y6" s="35">
        <f>IF(Y7="",NA(),Y7)</f>
        <v>96.33</v>
      </c>
      <c r="Z6" s="35">
        <f t="shared" ref="Z6:AH6" si="4">IF(Z7="",NA(),Z7)</f>
        <v>95.14</v>
      </c>
      <c r="AA6" s="35">
        <f t="shared" si="4"/>
        <v>95.2</v>
      </c>
      <c r="AB6" s="35">
        <f t="shared" si="4"/>
        <v>95.03</v>
      </c>
      <c r="AC6" s="35">
        <f t="shared" si="4"/>
        <v>96.11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1044.8</v>
      </c>
      <c r="BL6" s="35">
        <f t="shared" si="7"/>
        <v>1081.8</v>
      </c>
      <c r="BM6" s="35">
        <f t="shared" si="7"/>
        <v>974.93</v>
      </c>
      <c r="BN6" s="35">
        <f t="shared" si="7"/>
        <v>855.8</v>
      </c>
      <c r="BO6" s="35">
        <f t="shared" si="7"/>
        <v>789.46</v>
      </c>
      <c r="BP6" s="34" t="str">
        <f>IF(BP7="","",IF(BP7="-","【-】","【"&amp;SUBSTITUTE(TEXT(BP7,"#,##0.00"),"-","△")&amp;"】"))</f>
        <v>【747.76】</v>
      </c>
      <c r="BQ6" s="35">
        <f>IF(BQ7="",NA(),BQ7)</f>
        <v>55.38</v>
      </c>
      <c r="BR6" s="35">
        <f t="shared" ref="BR6:BZ6" si="8">IF(BR7="",NA(),BR7)</f>
        <v>59.6</v>
      </c>
      <c r="BS6" s="35">
        <f t="shared" si="8"/>
        <v>60.44</v>
      </c>
      <c r="BT6" s="35">
        <f t="shared" si="8"/>
        <v>50.81</v>
      </c>
      <c r="BU6" s="35">
        <f t="shared" si="8"/>
        <v>36.5</v>
      </c>
      <c r="BV6" s="35">
        <f t="shared" si="8"/>
        <v>50.82</v>
      </c>
      <c r="BW6" s="35">
        <f t="shared" si="8"/>
        <v>52.19</v>
      </c>
      <c r="BX6" s="35">
        <f t="shared" si="8"/>
        <v>55.32</v>
      </c>
      <c r="BY6" s="35">
        <f t="shared" si="8"/>
        <v>59.8</v>
      </c>
      <c r="BZ6" s="35">
        <f t="shared" si="8"/>
        <v>57.77</v>
      </c>
      <c r="CA6" s="34" t="str">
        <f>IF(CA7="","",IF(CA7="-","【-】","【"&amp;SUBSTITUTE(TEXT(CA7,"#,##0.00"),"-","△")&amp;"】"))</f>
        <v>【59.51】</v>
      </c>
      <c r="CB6" s="35">
        <f>IF(CB7="",NA(),CB7)</f>
        <v>210.92</v>
      </c>
      <c r="CC6" s="35">
        <f t="shared" ref="CC6:CK6" si="9">IF(CC7="",NA(),CC7)</f>
        <v>196.04</v>
      </c>
      <c r="CD6" s="35">
        <f t="shared" si="9"/>
        <v>195.52</v>
      </c>
      <c r="CE6" s="35">
        <f t="shared" si="9"/>
        <v>235.3</v>
      </c>
      <c r="CF6" s="35">
        <f t="shared" si="9"/>
        <v>340.93</v>
      </c>
      <c r="CG6" s="35">
        <f t="shared" si="9"/>
        <v>300.52</v>
      </c>
      <c r="CH6" s="35">
        <f t="shared" si="9"/>
        <v>296.14</v>
      </c>
      <c r="CI6" s="35">
        <f t="shared" si="9"/>
        <v>283.17</v>
      </c>
      <c r="CJ6" s="35">
        <f t="shared" si="9"/>
        <v>263.76</v>
      </c>
      <c r="CK6" s="35">
        <f t="shared" si="9"/>
        <v>274.35000000000002</v>
      </c>
      <c r="CL6" s="34" t="str">
        <f>IF(CL7="","",IF(CL7="-","【-】","【"&amp;SUBSTITUTE(TEXT(CL7,"#,##0.00"),"-","△")&amp;"】"))</f>
        <v>【261.46】</v>
      </c>
      <c r="CM6" s="35">
        <f>IF(CM7="",NA(),CM7)</f>
        <v>27.24</v>
      </c>
      <c r="CN6" s="35">
        <f t="shared" ref="CN6:CV6" si="10">IF(CN7="",NA(),CN7)</f>
        <v>27.96</v>
      </c>
      <c r="CO6" s="35">
        <f t="shared" si="10"/>
        <v>27.6</v>
      </c>
      <c r="CP6" s="35">
        <f t="shared" si="10"/>
        <v>27.6</v>
      </c>
      <c r="CQ6" s="35">
        <f t="shared" si="10"/>
        <v>25.09</v>
      </c>
      <c r="CR6" s="35">
        <f t="shared" si="10"/>
        <v>53.24</v>
      </c>
      <c r="CS6" s="35">
        <f t="shared" si="10"/>
        <v>52.31</v>
      </c>
      <c r="CT6" s="35">
        <f t="shared" si="10"/>
        <v>60.65</v>
      </c>
      <c r="CU6" s="35">
        <f t="shared" si="10"/>
        <v>51.75</v>
      </c>
      <c r="CV6" s="35">
        <f t="shared" si="10"/>
        <v>50.68</v>
      </c>
      <c r="CW6" s="34" t="str">
        <f>IF(CW7="","",IF(CW7="-","【-】","【"&amp;SUBSTITUTE(TEXT(CW7,"#,##0.00"),"-","△")&amp;"】"))</f>
        <v>【52.23】</v>
      </c>
      <c r="CX6" s="35">
        <f>IF(CX7="",NA(),CX7)</f>
        <v>75.349999999999994</v>
      </c>
      <c r="CY6" s="35">
        <f t="shared" ref="CY6:DG6" si="11">IF(CY7="",NA(),CY7)</f>
        <v>77.12</v>
      </c>
      <c r="CZ6" s="35">
        <f t="shared" si="11"/>
        <v>77.459999999999994</v>
      </c>
      <c r="DA6" s="35">
        <f t="shared" si="11"/>
        <v>79.2</v>
      </c>
      <c r="DB6" s="35">
        <f t="shared" si="11"/>
        <v>80.95</v>
      </c>
      <c r="DC6" s="35">
        <f t="shared" si="11"/>
        <v>84.07</v>
      </c>
      <c r="DD6" s="35">
        <f t="shared" si="11"/>
        <v>84.32</v>
      </c>
      <c r="DE6" s="35">
        <f t="shared" si="11"/>
        <v>84.58</v>
      </c>
      <c r="DF6" s="35">
        <f t="shared" si="11"/>
        <v>84.84</v>
      </c>
      <c r="DG6" s="35">
        <f t="shared" si="11"/>
        <v>84.86</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0.02</v>
      </c>
      <c r="EK6" s="35">
        <f t="shared" si="14"/>
        <v>0.01</v>
      </c>
      <c r="EL6" s="35">
        <f t="shared" si="14"/>
        <v>2.0499999999999998</v>
      </c>
      <c r="EM6" s="35">
        <f t="shared" si="14"/>
        <v>0.01</v>
      </c>
      <c r="EN6" s="35">
        <f t="shared" si="14"/>
        <v>0.01</v>
      </c>
      <c r="EO6" s="34" t="str">
        <f>IF(EO7="","",IF(EO7="-","【-】","【"&amp;SUBSTITUTE(TEXT(EO7,"#,##0.00"),"-","△")&amp;"】"))</f>
        <v>【0.02】</v>
      </c>
    </row>
    <row r="7" spans="1:145" s="36" customFormat="1" x14ac:dyDescent="0.15">
      <c r="A7" s="28"/>
      <c r="B7" s="37">
        <v>2018</v>
      </c>
      <c r="C7" s="37">
        <v>393860</v>
      </c>
      <c r="D7" s="37">
        <v>47</v>
      </c>
      <c r="E7" s="37">
        <v>17</v>
      </c>
      <c r="F7" s="37">
        <v>5</v>
      </c>
      <c r="G7" s="37">
        <v>0</v>
      </c>
      <c r="H7" s="37" t="s">
        <v>98</v>
      </c>
      <c r="I7" s="37" t="s">
        <v>99</v>
      </c>
      <c r="J7" s="37" t="s">
        <v>100</v>
      </c>
      <c r="K7" s="37" t="s">
        <v>101</v>
      </c>
      <c r="L7" s="37" t="s">
        <v>102</v>
      </c>
      <c r="M7" s="37" t="s">
        <v>103</v>
      </c>
      <c r="N7" s="38" t="s">
        <v>104</v>
      </c>
      <c r="O7" s="38" t="s">
        <v>105</v>
      </c>
      <c r="P7" s="38">
        <v>2.94</v>
      </c>
      <c r="Q7" s="38">
        <v>100</v>
      </c>
      <c r="R7" s="38">
        <v>3153</v>
      </c>
      <c r="S7" s="38">
        <v>23024</v>
      </c>
      <c r="T7" s="38">
        <v>470.97</v>
      </c>
      <c r="U7" s="38">
        <v>48.89</v>
      </c>
      <c r="V7" s="38">
        <v>672</v>
      </c>
      <c r="W7" s="38">
        <v>0.14000000000000001</v>
      </c>
      <c r="X7" s="38">
        <v>4800</v>
      </c>
      <c r="Y7" s="38">
        <v>96.33</v>
      </c>
      <c r="Z7" s="38">
        <v>95.14</v>
      </c>
      <c r="AA7" s="38">
        <v>95.2</v>
      </c>
      <c r="AB7" s="38">
        <v>95.03</v>
      </c>
      <c r="AC7" s="38">
        <v>96.11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1044.8</v>
      </c>
      <c r="BL7" s="38">
        <v>1081.8</v>
      </c>
      <c r="BM7" s="38">
        <v>974.93</v>
      </c>
      <c r="BN7" s="38">
        <v>855.8</v>
      </c>
      <c r="BO7" s="38">
        <v>789.46</v>
      </c>
      <c r="BP7" s="38">
        <v>747.76</v>
      </c>
      <c r="BQ7" s="38">
        <v>55.38</v>
      </c>
      <c r="BR7" s="38">
        <v>59.6</v>
      </c>
      <c r="BS7" s="38">
        <v>60.44</v>
      </c>
      <c r="BT7" s="38">
        <v>50.81</v>
      </c>
      <c r="BU7" s="38">
        <v>36.5</v>
      </c>
      <c r="BV7" s="38">
        <v>50.82</v>
      </c>
      <c r="BW7" s="38">
        <v>52.19</v>
      </c>
      <c r="BX7" s="38">
        <v>55.32</v>
      </c>
      <c r="BY7" s="38">
        <v>59.8</v>
      </c>
      <c r="BZ7" s="38">
        <v>57.77</v>
      </c>
      <c r="CA7" s="38">
        <v>59.51</v>
      </c>
      <c r="CB7" s="38">
        <v>210.92</v>
      </c>
      <c r="CC7" s="38">
        <v>196.04</v>
      </c>
      <c r="CD7" s="38">
        <v>195.52</v>
      </c>
      <c r="CE7" s="38">
        <v>235.3</v>
      </c>
      <c r="CF7" s="38">
        <v>340.93</v>
      </c>
      <c r="CG7" s="38">
        <v>300.52</v>
      </c>
      <c r="CH7" s="38">
        <v>296.14</v>
      </c>
      <c r="CI7" s="38">
        <v>283.17</v>
      </c>
      <c r="CJ7" s="38">
        <v>263.76</v>
      </c>
      <c r="CK7" s="38">
        <v>274.35000000000002</v>
      </c>
      <c r="CL7" s="38">
        <v>261.45999999999998</v>
      </c>
      <c r="CM7" s="38">
        <v>27.24</v>
      </c>
      <c r="CN7" s="38">
        <v>27.96</v>
      </c>
      <c r="CO7" s="38">
        <v>27.6</v>
      </c>
      <c r="CP7" s="38">
        <v>27.6</v>
      </c>
      <c r="CQ7" s="38">
        <v>25.09</v>
      </c>
      <c r="CR7" s="38">
        <v>53.24</v>
      </c>
      <c r="CS7" s="38">
        <v>52.31</v>
      </c>
      <c r="CT7" s="38">
        <v>60.65</v>
      </c>
      <c r="CU7" s="38">
        <v>51.75</v>
      </c>
      <c r="CV7" s="38">
        <v>50.68</v>
      </c>
      <c r="CW7" s="38">
        <v>52.23</v>
      </c>
      <c r="CX7" s="38">
        <v>75.349999999999994</v>
      </c>
      <c r="CY7" s="38">
        <v>77.12</v>
      </c>
      <c r="CZ7" s="38">
        <v>77.459999999999994</v>
      </c>
      <c r="DA7" s="38">
        <v>79.2</v>
      </c>
      <c r="DB7" s="38">
        <v>80.95</v>
      </c>
      <c r="DC7" s="38">
        <v>84.07</v>
      </c>
      <c r="DD7" s="38">
        <v>84.32</v>
      </c>
      <c r="DE7" s="38">
        <v>84.58</v>
      </c>
      <c r="DF7" s="38">
        <v>84.84</v>
      </c>
      <c r="DG7" s="38">
        <v>84.86</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0.02</v>
      </c>
      <c r="EK7" s="38">
        <v>0.01</v>
      </c>
      <c r="EL7" s="38">
        <v>2.0499999999999998</v>
      </c>
      <c r="EM7" s="38">
        <v>0.01</v>
      </c>
      <c r="EN7" s="38">
        <v>0.01</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伊東 早咲</cp:lastModifiedBy>
  <cp:lastPrinted>2020-01-14T02:38:39Z</cp:lastPrinted>
  <dcterms:created xsi:type="dcterms:W3CDTF">2019-12-05T05:22:47Z</dcterms:created>
  <dcterms:modified xsi:type="dcterms:W3CDTF">2020-01-14T02:38:39Z</dcterms:modified>
  <cp:category/>
</cp:coreProperties>
</file>