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92.168.4.18\町民課\01 町民課\①課長補佐\①通常業務関係\⑬経営比較分析表\元年度\公営企業経営比較分析\町→県\"/>
    </mc:Choice>
  </mc:AlternateContent>
  <xr:revisionPtr revIDLastSave="0" documentId="13_ncr:1_{8D1BA3C6-2FA9-406F-B79F-27DDBA97AC49}" xr6:coauthVersionLast="36" xr6:coauthVersionMax="36" xr10:uidLastSave="{00000000-0000-0000-0000-000000000000}"/>
  <workbookProtection workbookAlgorithmName="SHA-512" workbookHashValue="8tq74f+jjW/SBtZDfzKKSuOsdGJeJSwVZel9eHItazxDMqn20TnwyNmXCmoeT2dyYQ8CBR1lD/DZGUkBhWJNsA==" workbookSaltValue="TsMB4BhW14NbGBkJ9W+S4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I10" i="4"/>
  <c r="AL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<sst xmlns="http://schemas.openxmlformats.org/spreadsheetml/2006/main" count="228" uniqueCount="114">
  <si>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</si>
  <si>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</si>
  <si>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</si>
  <si>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</si>
  <si>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</si>
  <si>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</si>
  <si>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</si>
  <si>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</si>
  <si>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</si>
  <si>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</si>
  <si>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</si>
  <si>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</si>
  <si>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</si>
  <si>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</si>
  <si>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</si>
  <si>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</si>
  <si>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</si>
  <si>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</si>
  <si>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</si>
  <si>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</si>
  <si>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</si>
  <si>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</si>
  <si>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</si>
  <si>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</si>
  <si>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</si>
  <si>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</si>
  <si>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</si>
  <si>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</si>
  <si>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</si>
  <si>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</si>
  <si>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</si>
  <si>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</si>
  <si>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</si>
  <si>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</si>
  <si>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</si>
  <si>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</si>
  <si>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</si>
  <si>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</si>
  <si>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</si>
  <si>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</si>
  <si>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</si>
  <si>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</si>
  <si>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</si>
  <si>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</si>
  <si>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</si>
  <si>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</si>
  <si>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</si>
  <si>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</si>
  <si>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</si>
  <si>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</si>
  <si>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</si>
  <si>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</si>
  <si>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</si>
  <si>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</si>
  <si>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</si>
  <si>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</si>
  <si>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</si>
  <si>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</si>
  <si>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</si>
  <si>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</si>
  <si>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</si>
  <si>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</si>
  <si>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</si>
  <si>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</si>
  <si>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</si>
  <si>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</si>
  <si>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</si>
  <si>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</si>
  <si>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</si>
  <si>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</si>
  <si>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</si>
  <si>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</si>
  <si>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</si>
  <si>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</si>
  <si>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</si>
  <si>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</si>
  <si>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</si>
  <si>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</si>
  <si>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</si>
  <si>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</si>
  <si>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</si>
  <si>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</si>
  <si>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</si>
  <si>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</si>
  <si>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</si>
  <si>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</si>
  <si>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</si>
  <si>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</si>
  <si>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</si>
  <si>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</si>
  <si>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</si>
  <si>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</si>
  <si>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</si>
  <si>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</si>
  <si>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</si>
  <si>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</si>
  <si>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</si>
  <si>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</si>
  <si>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仁淀川町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</si>
  <si>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</si>
  <si>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</si>
  <si>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</si>
  <si>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</si>
  <si>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</si>
  <si>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</si>
  <si>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</si>
  <si>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</si>
  <si>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</si>
  <si>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</si>
  <si>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</si>
  <si>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</si>
  <si>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単年度収支が赤字の状態が続いており、使用料の見直し、費用削減等の経営改善に向けた取り組みが必要である。
　経営戦略を策定し、効率的かつ安定的な経営を行っていく。</t>
    <rPh sb="1" eb="4">
      <t>タンネンド</t>
    </rPh>
    <rPh sb="4" eb="6">
      <t>シュウシ</t>
    </rPh>
    <rPh sb="7" eb="9">
      <t>アカジ</t>
    </rPh>
    <rPh sb="10" eb="12">
      <t>ジョウタイ</t>
    </rPh>
    <rPh sb="13" eb="14">
      <t>ツヅ</t>
    </rPh>
    <rPh sb="19" eb="22">
      <t>シヨウリョウ</t>
    </rPh>
    <rPh sb="23" eb="25">
      <t>ミナオ</t>
    </rPh>
    <rPh sb="27" eb="29">
      <t>ヒヨウ</t>
    </rPh>
    <rPh sb="29" eb="32">
      <t>サクゲントウ</t>
    </rPh>
    <rPh sb="33" eb="35">
      <t>ケイエイ</t>
    </rPh>
    <rPh sb="35" eb="37">
      <t>カイゼン</t>
    </rPh>
    <rPh sb="38" eb="39">
      <t>ム</t>
    </rPh>
    <rPh sb="41" eb="42">
      <t>ト</t>
    </rPh>
    <rPh sb="43" eb="44">
      <t>ク</t>
    </rPh>
    <rPh sb="46" eb="48">
      <t>ヒツヨウ</t>
    </rPh>
    <rPh sb="54" eb="56">
      <t>ケイエイ</t>
    </rPh>
    <rPh sb="56" eb="58">
      <t>センリャク</t>
    </rPh>
    <rPh sb="59" eb="61">
      <t>サクテイ</t>
    </rPh>
    <rPh sb="63" eb="66">
      <t>コウリツテキ</t>
    </rPh>
    <rPh sb="68" eb="71">
      <t>アンテイテキ</t>
    </rPh>
    <rPh sb="72" eb="74">
      <t>ケイエイ</t>
    </rPh>
    <rPh sb="75" eb="76">
      <t>オコナ</t>
    </rPh>
    <phoneticPr fontId="15"/>
  </si>
  <si>
    <t>　《健全性》
　収益的収支比率を見ても給水収益だけでは賄えておらず、一般会計からの繰入金により維持している状態である。
　単年度収支が赤字であることから、適正な施設使用料金の見直しなど経営改善に向けた取り組みが必要である。
《効率性》
　将来の使用者人口の減少に伴う使用料減少を踏まえた事業経営に取り組まなければならない。　</t>
    <rPh sb="16" eb="17">
      <t>ミ</t>
    </rPh>
    <rPh sb="80" eb="82">
      <t>シセツ</t>
    </rPh>
    <rPh sb="82" eb="84">
      <t>シヨウ</t>
    </rPh>
    <rPh sb="119" eb="121">
      <t>ショウライ</t>
    </rPh>
    <rPh sb="122" eb="125">
      <t>シヨウシャ</t>
    </rPh>
    <rPh sb="131" eb="132">
      <t>トモナ</t>
    </rPh>
    <rPh sb="133" eb="136">
      <t>シヨウリョウ</t>
    </rPh>
    <rPh sb="136" eb="138">
      <t>ゲンショウ</t>
    </rPh>
    <rPh sb="143" eb="145">
      <t>ジギョウ</t>
    </rPh>
    <rPh sb="145" eb="147">
      <t>ケイエイ</t>
    </rPh>
    <rPh sb="148" eb="149">
      <t>ト</t>
    </rPh>
    <rPh sb="150" eb="151">
      <t>ク</t>
    </rPh>
    <phoneticPr fontId="15"/>
  </si>
  <si>
    <t xml:space="preserve">　耐用年数を迎えた通信設備、機器等の更新を行い機能強化対策に取り組んでいる。
  今後も、経営改善に見合った計画的な維持修繕・機械・管路等の更新に取り組む必要がある。
</t>
    <rPh sb="9" eb="11">
      <t>ツウシン</t>
    </rPh>
    <rPh sb="11" eb="13">
      <t>セツビ</t>
    </rPh>
    <rPh sb="14" eb="16">
      <t>キキ</t>
    </rPh>
    <rPh sb="16" eb="17">
      <t>トウ</t>
    </rPh>
    <rPh sb="18" eb="20">
      <t>コウシン</t>
    </rPh>
    <rPh sb="21" eb="22">
      <t>オコナ</t>
    </rPh>
    <rPh sb="23" eb="25">
      <t>キノウ</t>
    </rPh>
    <rPh sb="25" eb="27">
      <t>キョウカ</t>
    </rPh>
    <rPh sb="27" eb="29">
      <t>タイサク</t>
    </rPh>
    <rPh sb="30" eb="31">
      <t>ト</t>
    </rPh>
    <rPh sb="32" eb="33">
      <t>ク</t>
    </rPh>
    <rPh sb="63" eb="65">
      <t>キカイ</t>
    </rPh>
    <rPh sb="66" eb="68">
      <t>カンロ</t>
    </rPh>
    <rPh sb="68" eb="69">
      <t>トウ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</si>
</sst>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7A7FA202-C01C-4283-988D-3102C629CA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45-4B07-B4B7-114C9AB602A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0.01</c:v>
                </c:pt>
                <c:pt idx="2">
                  <c:v>2.0499999999999998</c:v>
                </c:pt>
                <c:pt idx="3">
                  <c:v>0.01</c:v>
                </c:pt>
                <c:pt idx="4">
                  <c:v>0.01</c:v>
                </c:pt>
              </c:numCache>
            </c:numRef>
          </c:val>
          <c:smooth val="0"/>
          <c:extLst>
            <c:ext xmlns:c16="http://schemas.microsoft.com/office/drawing/2014/chart" uri="{C3380CC4-5D6E-409C-BE32-E72D297353CC}">
              <c16:uniqueId val="{00000001-6645-4B07-B4B7-114C9AB602A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58.55</c:v>
                </c:pt>
                <c:pt idx="1">
                  <c:v>60.36</c:v>
                </c:pt>
                <c:pt idx="2">
                  <c:v>60.36</c:v>
                </c:pt>
                <c:pt idx="3">
                  <c:v>59.84</c:v>
                </c:pt>
                <c:pt idx="4">
                  <c:v>57.77</c:v>
                </c:pt>
              </c:numCache>
            </c:numRef>
          </c:val>
          <c:extLst>
            <c:ext xmlns:c16="http://schemas.microsoft.com/office/drawing/2014/chart" uri="{C3380CC4-5D6E-409C-BE32-E72D297353CC}">
              <c16:uniqueId val="{00000000-57E9-4EDC-93C6-EA335411C2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52.31</c:v>
                </c:pt>
                <c:pt idx="2">
                  <c:v>60.65</c:v>
                </c:pt>
                <c:pt idx="3">
                  <c:v>51.75</c:v>
                </c:pt>
                <c:pt idx="4">
                  <c:v>50.68</c:v>
                </c:pt>
              </c:numCache>
            </c:numRef>
          </c:val>
          <c:smooth val="0"/>
          <c:extLst>
            <c:ext xmlns:c16="http://schemas.microsoft.com/office/drawing/2014/chart" uri="{C3380CC4-5D6E-409C-BE32-E72D297353CC}">
              <c16:uniqueId val="{00000001-57E9-4EDC-93C6-EA335411C2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83.46</c:v>
                </c:pt>
                <c:pt idx="1">
                  <c:v>84.65</c:v>
                </c:pt>
                <c:pt idx="2">
                  <c:v>85.19</c:v>
                </c:pt>
                <c:pt idx="3">
                  <c:v>85.85</c:v>
                </c:pt>
                <c:pt idx="4">
                  <c:v>81.489999999999995</c:v>
                </c:pt>
              </c:numCache>
            </c:numRef>
          </c:val>
          <c:extLst>
            <c:ext xmlns:c16="http://schemas.microsoft.com/office/drawing/2014/chart" uri="{C3380CC4-5D6E-409C-BE32-E72D297353CC}">
              <c16:uniqueId val="{00000000-3EEA-45CA-AD15-54F2CABAE71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84.32</c:v>
                </c:pt>
                <c:pt idx="2">
                  <c:v>84.58</c:v>
                </c:pt>
                <c:pt idx="3">
                  <c:v>84.84</c:v>
                </c:pt>
                <c:pt idx="4">
                  <c:v>84.86</c:v>
                </c:pt>
              </c:numCache>
            </c:numRef>
          </c:val>
          <c:smooth val="0"/>
          <c:extLst>
            <c:ext xmlns:c16="http://schemas.microsoft.com/office/drawing/2014/chart" uri="{C3380CC4-5D6E-409C-BE32-E72D297353CC}">
              <c16:uniqueId val="{00000001-3EEA-45CA-AD15-54F2CABAE71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96.76</c:v>
                </c:pt>
                <c:pt idx="1">
                  <c:v>93.27</c:v>
                </c:pt>
                <c:pt idx="2">
                  <c:v>97.47</c:v>
                </c:pt>
                <c:pt idx="3">
                  <c:v>87.8</c:v>
                </c:pt>
                <c:pt idx="4">
                  <c:v>93.34</c:v>
                </c:pt>
              </c:numCache>
            </c:numRef>
          </c:val>
          <c:extLst>
            <c:ext xmlns:c16="http://schemas.microsoft.com/office/drawing/2014/chart" uri="{C3380CC4-5D6E-409C-BE32-E72D297353CC}">
              <c16:uniqueId val="{00000000-12F1-4EC0-B8BB-E89AB67815D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F1-4EC0-B8BB-E89AB67815D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49-4DCA-B1BE-62CAF02F2AE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49-4DCA-B1BE-62CAF02F2AE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A2-4D3C-B7B2-A4D82CF3695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A2-4D3C-B7B2-A4D82CF3695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D8-4EA6-8147-9F28F92CCEA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D8-4EA6-8147-9F28F92CCEA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1D-400A-86AB-898D7FC93AE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1D-400A-86AB-898D7FC93AE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AC-46E5-868D-9791D56264A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1081.8</c:v>
                </c:pt>
                <c:pt idx="2">
                  <c:v>974.93</c:v>
                </c:pt>
                <c:pt idx="3">
                  <c:v>855.8</c:v>
                </c:pt>
                <c:pt idx="4">
                  <c:v>789.46</c:v>
                </c:pt>
              </c:numCache>
            </c:numRef>
          </c:val>
          <c:smooth val="0"/>
          <c:extLst>
            <c:ext xmlns:c16="http://schemas.microsoft.com/office/drawing/2014/chart" uri="{C3380CC4-5D6E-409C-BE32-E72D297353CC}">
              <c16:uniqueId val="{00000001-91AC-46E5-868D-9791D56264A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63.58</c:v>
                </c:pt>
                <c:pt idx="1">
                  <c:v>80.989999999999995</c:v>
                </c:pt>
                <c:pt idx="2">
                  <c:v>77.599999999999994</c:v>
                </c:pt>
                <c:pt idx="3">
                  <c:v>24.58</c:v>
                </c:pt>
                <c:pt idx="4">
                  <c:v>82.58</c:v>
                </c:pt>
              </c:numCache>
            </c:numRef>
          </c:val>
          <c:extLst>
            <c:ext xmlns:c16="http://schemas.microsoft.com/office/drawing/2014/chart" uri="{C3380CC4-5D6E-409C-BE32-E72D297353CC}">
              <c16:uniqueId val="{00000000-28AE-4419-9B76-BD9FFA994F7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52.19</c:v>
                </c:pt>
                <c:pt idx="2">
                  <c:v>55.32</c:v>
                </c:pt>
                <c:pt idx="3">
                  <c:v>59.8</c:v>
                </c:pt>
                <c:pt idx="4">
                  <c:v>57.77</c:v>
                </c:pt>
              </c:numCache>
            </c:numRef>
          </c:val>
          <c:smooth val="0"/>
          <c:extLst>
            <c:ext xmlns:c16="http://schemas.microsoft.com/office/drawing/2014/chart" uri="{C3380CC4-5D6E-409C-BE32-E72D297353CC}">
              <c16:uniqueId val="{00000001-28AE-4419-9B76-BD9FFA994F7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183.37</c:v>
                </c:pt>
                <c:pt idx="1">
                  <c:v>140.46</c:v>
                </c:pt>
                <c:pt idx="2">
                  <c:v>148.33000000000001</c:v>
                </c:pt>
                <c:pt idx="3">
                  <c:v>472.91</c:v>
                </c:pt>
                <c:pt idx="4">
                  <c:v>144.54</c:v>
                </c:pt>
              </c:numCache>
            </c:numRef>
          </c:val>
          <c:extLst>
            <c:ext xmlns:c16="http://schemas.microsoft.com/office/drawing/2014/chart" uri="{C3380CC4-5D6E-409C-BE32-E72D297353CC}">
              <c16:uniqueId val="{00000000-533C-4CB3-8BD5-2D738E89DAE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296.14</c:v>
                </c:pt>
                <c:pt idx="2">
                  <c:v>283.17</c:v>
                </c:pt>
                <c:pt idx="3">
                  <c:v>263.76</c:v>
                </c:pt>
                <c:pt idx="4">
                  <c:v>274.35000000000002</c:v>
                </c:pt>
              </c:numCache>
            </c:numRef>
          </c:val>
          <c:smooth val="0"/>
          <c:extLst>
            <c:ext xmlns:c16="http://schemas.microsoft.com/office/drawing/2014/chart" uri="{C3380CC4-5D6E-409C-BE32-E72D297353CC}">
              <c16:uniqueId val="{00000001-533C-4CB3-8BD5-2D738E89DAE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仁淀川町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5371</v>
      </c>
      <c r="AM8" s="68"/>
      <c r="AN8" s="68"/>
      <c r="AO8" s="68"/>
      <c r="AP8" s="68"/>
      <c r="AQ8" s="68"/>
      <c r="AR8" s="68"/>
      <c r="AS8" s="68"/>
      <c r="AT8" s="67">
        <f>データ!T6</f>
        <v>333</v>
      </c>
      <c r="AU8" s="67"/>
      <c r="AV8" s="67"/>
      <c r="AW8" s="67"/>
      <c r="AX8" s="67"/>
      <c r="AY8" s="67"/>
      <c r="AZ8" s="67"/>
      <c r="BA8" s="67"/>
      <c r="BB8" s="67">
        <f>データ!U6</f>
        <v>16.13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15.83</v>
      </c>
      <c r="Q10" s="67"/>
      <c r="R10" s="67"/>
      <c r="S10" s="67"/>
      <c r="T10" s="67"/>
      <c r="U10" s="67"/>
      <c r="V10" s="67"/>
      <c r="W10" s="67">
        <f>データ!Q6</f>
        <v>100</v>
      </c>
      <c r="X10" s="67"/>
      <c r="Y10" s="67"/>
      <c r="Z10" s="67"/>
      <c r="AA10" s="67"/>
      <c r="AB10" s="67"/>
      <c r="AC10" s="67"/>
      <c r="AD10" s="68">
        <f>データ!R6</f>
        <v>2400</v>
      </c>
      <c r="AE10" s="68"/>
      <c r="AF10" s="68"/>
      <c r="AG10" s="68"/>
      <c r="AH10" s="68"/>
      <c r="AI10" s="68"/>
      <c r="AJ10" s="68"/>
      <c r="AK10" s="2"/>
      <c r="AL10" s="68">
        <f>データ!V6</f>
        <v>843</v>
      </c>
      <c r="AM10" s="68"/>
      <c r="AN10" s="68"/>
      <c r="AO10" s="68"/>
      <c r="AP10" s="68"/>
      <c r="AQ10" s="68"/>
      <c r="AR10" s="68"/>
      <c r="AS10" s="68"/>
      <c r="AT10" s="67">
        <f>データ!W6</f>
        <v>0.32</v>
      </c>
      <c r="AU10" s="67"/>
      <c r="AV10" s="67"/>
      <c r="AW10" s="67"/>
      <c r="AX10" s="67"/>
      <c r="AY10" s="67"/>
      <c r="AZ10" s="67"/>
      <c r="BA10" s="67"/>
      <c r="BB10" s="67">
        <f>データ!X6</f>
        <v>2634.38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D3+RPRW6IOgkQZ7oFEiYMIVHdg7pO/6hRW7j9U9kGA5CYXzTnlIB+gtOybQQ8BrlxWTzBaKN3Xs88MbLVhzpKg==" saltValue="tVyTii8gwCQjv0FpA1qiV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393878</v>
      </c>
      <c r="D6" s="33">
        <f t="shared" si="3"/>
        <v>47</v>
      </c>
      <c r="E6" s="33">
        <f t="shared" si="3"/>
        <v>17</v>
      </c>
      <c r="F6" s="33">
        <f t="shared" si="3"/>
        <v>5</v>
      </c>
      <c r="G6" s="33">
        <f t="shared" si="3"/>
        <v>0</v>
      </c>
      <c r="H6" s="33" t="str">
        <f t="shared" si="3"/>
        <v>高知県　仁淀川町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15.83</v>
      </c>
      <c r="Q6" s="34">
        <f t="shared" si="3"/>
        <v>100</v>
      </c>
      <c r="R6" s="34">
        <f t="shared" si="3"/>
        <v>2400</v>
      </c>
      <c r="S6" s="34">
        <f t="shared" si="3"/>
        <v>5371</v>
      </c>
      <c r="T6" s="34">
        <f t="shared" si="3"/>
        <v>333</v>
      </c>
      <c r="U6" s="34">
        <f t="shared" si="3"/>
        <v>16.13</v>
      </c>
      <c r="V6" s="34">
        <f t="shared" si="3"/>
        <v>843</v>
      </c>
      <c r="W6" s="34">
        <f t="shared" si="3"/>
        <v>0.32</v>
      </c>
      <c r="X6" s="34">
        <f t="shared" si="3"/>
        <v>2634.38</v>
      </c>
      <c r="Y6" s="35">
        <f>IF(Y7="",NA(),Y7)</f>
        <v>96.76</v>
      </c>
      <c r="Z6" s="35">
        <f t="shared" ref="Z6:AH6" si="4">IF(Z7="",NA(),Z7)</f>
        <v>93.27</v>
      </c>
      <c r="AA6" s="35">
        <f t="shared" si="4"/>
        <v>97.47</v>
      </c>
      <c r="AB6" s="35">
        <f t="shared" si="4"/>
        <v>87.8</v>
      </c>
      <c r="AC6" s="35">
        <f t="shared" si="4"/>
        <v>93.34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1161.05</v>
      </c>
      <c r="BL6" s="35">
        <f t="shared" si="7"/>
        <v>1081.8</v>
      </c>
      <c r="BM6" s="35">
        <f t="shared" si="7"/>
        <v>974.93</v>
      </c>
      <c r="BN6" s="35">
        <f t="shared" si="7"/>
        <v>855.8</v>
      </c>
      <c r="BO6" s="35">
        <f t="shared" si="7"/>
        <v>789.46</v>
      </c>
      <c r="BP6" s="34" t="str">
        <f>IF(BP7="","",IF(BP7="-","【-】","【"&amp;SUBSTITUTE(TEXT(BP7,"#,##0.00"),"-","△")&amp;"】"))</f>
        <v>【747.76】</v>
      </c>
      <c r="BQ6" s="35">
        <f>IF(BQ7="",NA(),BQ7)</f>
        <v>63.58</v>
      </c>
      <c r="BR6" s="35">
        <f t="shared" ref="BR6:BZ6" si="8">IF(BR7="",NA(),BR7)</f>
        <v>80.989999999999995</v>
      </c>
      <c r="BS6" s="35">
        <f t="shared" si="8"/>
        <v>77.599999999999994</v>
      </c>
      <c r="BT6" s="35">
        <f t="shared" si="8"/>
        <v>24.58</v>
      </c>
      <c r="BU6" s="35">
        <f t="shared" si="8"/>
        <v>82.58</v>
      </c>
      <c r="BV6" s="35">
        <f t="shared" si="8"/>
        <v>41.08</v>
      </c>
      <c r="BW6" s="35">
        <f t="shared" si="8"/>
        <v>52.19</v>
      </c>
      <c r="BX6" s="35">
        <f t="shared" si="8"/>
        <v>55.32</v>
      </c>
      <c r="BY6" s="35">
        <f t="shared" si="8"/>
        <v>59.8</v>
      </c>
      <c r="BZ6" s="35">
        <f t="shared" si="8"/>
        <v>57.77</v>
      </c>
      <c r="CA6" s="34" t="str">
        <f>IF(CA7="","",IF(CA7="-","【-】","【"&amp;SUBSTITUTE(TEXT(CA7,"#,##0.00"),"-","△")&amp;"】"))</f>
        <v>【59.51】</v>
      </c>
      <c r="CB6" s="35">
        <f>IF(CB7="",NA(),CB7)</f>
        <v>183.37</v>
      </c>
      <c r="CC6" s="35">
        <f t="shared" ref="CC6:CK6" si="9">IF(CC7="",NA(),CC7)</f>
        <v>140.46</v>
      </c>
      <c r="CD6" s="35">
        <f t="shared" si="9"/>
        <v>148.33000000000001</v>
      </c>
      <c r="CE6" s="35">
        <f t="shared" si="9"/>
        <v>472.91</v>
      </c>
      <c r="CF6" s="35">
        <f t="shared" si="9"/>
        <v>144.54</v>
      </c>
      <c r="CG6" s="35">
        <f t="shared" si="9"/>
        <v>378.08</v>
      </c>
      <c r="CH6" s="35">
        <f t="shared" si="9"/>
        <v>296.14</v>
      </c>
      <c r="CI6" s="35">
        <f t="shared" si="9"/>
        <v>283.17</v>
      </c>
      <c r="CJ6" s="35">
        <f t="shared" si="9"/>
        <v>263.76</v>
      </c>
      <c r="CK6" s="35">
        <f t="shared" si="9"/>
        <v>274.35000000000002</v>
      </c>
      <c r="CL6" s="34" t="str">
        <f>IF(CL7="","",IF(CL7="-","【-】","【"&amp;SUBSTITUTE(TEXT(CL7,"#,##0.00"),"-","△")&amp;"】"))</f>
        <v>【261.46】</v>
      </c>
      <c r="CM6" s="35">
        <f>IF(CM7="",NA(),CM7)</f>
        <v>58.55</v>
      </c>
      <c r="CN6" s="35">
        <f t="shared" ref="CN6:CV6" si="10">IF(CN7="",NA(),CN7)</f>
        <v>60.36</v>
      </c>
      <c r="CO6" s="35">
        <f t="shared" si="10"/>
        <v>60.36</v>
      </c>
      <c r="CP6" s="35">
        <f t="shared" si="10"/>
        <v>59.84</v>
      </c>
      <c r="CQ6" s="35">
        <f t="shared" si="10"/>
        <v>57.77</v>
      </c>
      <c r="CR6" s="35">
        <f t="shared" si="10"/>
        <v>44.69</v>
      </c>
      <c r="CS6" s="35">
        <f t="shared" si="10"/>
        <v>52.31</v>
      </c>
      <c r="CT6" s="35">
        <f t="shared" si="10"/>
        <v>60.65</v>
      </c>
      <c r="CU6" s="35">
        <f t="shared" si="10"/>
        <v>51.75</v>
      </c>
      <c r="CV6" s="35">
        <f t="shared" si="10"/>
        <v>50.68</v>
      </c>
      <c r="CW6" s="34" t="str">
        <f>IF(CW7="","",IF(CW7="-","【-】","【"&amp;SUBSTITUTE(TEXT(CW7,"#,##0.00"),"-","△")&amp;"】"))</f>
        <v>【52.23】</v>
      </c>
      <c r="CX6" s="35">
        <f>IF(CX7="",NA(),CX7)</f>
        <v>83.46</v>
      </c>
      <c r="CY6" s="35">
        <f t="shared" ref="CY6:DG6" si="11">IF(CY7="",NA(),CY7)</f>
        <v>84.65</v>
      </c>
      <c r="CZ6" s="35">
        <f t="shared" si="11"/>
        <v>85.19</v>
      </c>
      <c r="DA6" s="35">
        <f t="shared" si="11"/>
        <v>85.85</v>
      </c>
      <c r="DB6" s="35">
        <f t="shared" si="11"/>
        <v>81.489999999999995</v>
      </c>
      <c r="DC6" s="35">
        <f t="shared" si="11"/>
        <v>70.59</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393878</v>
      </c>
      <c r="D7" s="37">
        <v>47</v>
      </c>
      <c r="E7" s="37">
        <v>17</v>
      </c>
      <c r="F7" s="37">
        <v>5</v>
      </c>
      <c r="G7" s="37">
        <v>0</v>
      </c>
      <c r="H7" s="37" t="s">
        <v>98</v>
      </c>
      <c r="I7" s="37" t="s">
        <v>99</v>
      </c>
      <c r="J7" s="37" t="s">
        <v>100</v>
      </c>
      <c r="K7" s="37" t="s">
        <v>101</v>
      </c>
      <c r="L7" s="37" t="s">
        <v>102</v>
      </c>
      <c r="M7" s="37" t="s">
        <v>103</v>
      </c>
      <c r="N7" s="38" t="s">
        <v>104</v>
      </c>
      <c r="O7" s="38" t="s">
        <v>105</v>
      </c>
      <c r="P7" s="38">
        <v>15.83</v>
      </c>
      <c r="Q7" s="38">
        <v>100</v>
      </c>
      <c r="R7" s="38">
        <v>2400</v>
      </c>
      <c r="S7" s="38">
        <v>5371</v>
      </c>
      <c r="T7" s="38">
        <v>333</v>
      </c>
      <c r="U7" s="38">
        <v>16.13</v>
      </c>
      <c r="V7" s="38">
        <v>843</v>
      </c>
      <c r="W7" s="38">
        <v>0.32</v>
      </c>
      <c r="X7" s="38">
        <v>2634.38</v>
      </c>
      <c r="Y7" s="38">
        <v>96.76</v>
      </c>
      <c r="Z7" s="38">
        <v>93.27</v>
      </c>
      <c r="AA7" s="38">
        <v>97.47</v>
      </c>
      <c r="AB7" s="38">
        <v>87.8</v>
      </c>
      <c r="AC7" s="38">
        <v>93.34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1161.05</v>
      </c>
      <c r="BL7" s="38">
        <v>1081.8</v>
      </c>
      <c r="BM7" s="38">
        <v>974.93</v>
      </c>
      <c r="BN7" s="38">
        <v>855.8</v>
      </c>
      <c r="BO7" s="38">
        <v>789.46</v>
      </c>
      <c r="BP7" s="38">
        <v>747.76</v>
      </c>
      <c r="BQ7" s="38">
        <v>63.58</v>
      </c>
      <c r="BR7" s="38">
        <v>80.989999999999995</v>
      </c>
      <c r="BS7" s="38">
        <v>77.599999999999994</v>
      </c>
      <c r="BT7" s="38">
        <v>24.58</v>
      </c>
      <c r="BU7" s="38">
        <v>82.58</v>
      </c>
      <c r="BV7" s="38">
        <v>41.08</v>
      </c>
      <c r="BW7" s="38">
        <v>52.19</v>
      </c>
      <c r="BX7" s="38">
        <v>55.32</v>
      </c>
      <c r="BY7" s="38">
        <v>59.8</v>
      </c>
      <c r="BZ7" s="38">
        <v>57.77</v>
      </c>
      <c r="CA7" s="38">
        <v>59.51</v>
      </c>
      <c r="CB7" s="38">
        <v>183.37</v>
      </c>
      <c r="CC7" s="38">
        <v>140.46</v>
      </c>
      <c r="CD7" s="38">
        <v>148.33000000000001</v>
      </c>
      <c r="CE7" s="38">
        <v>472.91</v>
      </c>
      <c r="CF7" s="38">
        <v>144.54</v>
      </c>
      <c r="CG7" s="38">
        <v>378.08</v>
      </c>
      <c r="CH7" s="38">
        <v>296.14</v>
      </c>
      <c r="CI7" s="38">
        <v>283.17</v>
      </c>
      <c r="CJ7" s="38">
        <v>263.76</v>
      </c>
      <c r="CK7" s="38">
        <v>274.35000000000002</v>
      </c>
      <c r="CL7" s="38">
        <v>261.45999999999998</v>
      </c>
      <c r="CM7" s="38">
        <v>58.55</v>
      </c>
      <c r="CN7" s="38">
        <v>60.36</v>
      </c>
      <c r="CO7" s="38">
        <v>60.36</v>
      </c>
      <c r="CP7" s="38">
        <v>59.84</v>
      </c>
      <c r="CQ7" s="38">
        <v>57.77</v>
      </c>
      <c r="CR7" s="38">
        <v>44.69</v>
      </c>
      <c r="CS7" s="38">
        <v>52.31</v>
      </c>
      <c r="CT7" s="38">
        <v>60.65</v>
      </c>
      <c r="CU7" s="38">
        <v>51.75</v>
      </c>
      <c r="CV7" s="38">
        <v>50.68</v>
      </c>
      <c r="CW7" s="38">
        <v>52.23</v>
      </c>
      <c r="CX7" s="38">
        <v>83.46</v>
      </c>
      <c r="CY7" s="38">
        <v>84.65</v>
      </c>
      <c r="CZ7" s="38">
        <v>85.19</v>
      </c>
      <c r="DA7" s="38">
        <v>85.85</v>
      </c>
      <c r="DB7" s="38">
        <v>81.489999999999995</v>
      </c>
      <c r="DC7" s="38">
        <v>70.59</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2019-12-05T05:22:48Z</dcterms:created>
  <dcterms:modified xsi:type="dcterms:W3CDTF">2020-01-16T00:46:12Z</dcterms:modified>
  <cp:category/>
</cp:coreProperties>
</file>