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aQhSd7pDdyOZGne+YEpL9MQAGH/aAQYhRHZtLqWVUPCMy2HZ1wUKd4qVjFrtm4GEanaAFcfwpV5sOIf0e1p8g==" workbookSaltValue="FxMEvA7cbeWQLOomFQoaKw=="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<sst xmlns="http://schemas.openxmlformats.org/spreadsheetml/2006/main" count="228" uniqueCount="114">
  <si>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</si>
  <si>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</si>
  <si>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</si>
  <si>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</si>
  <si>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</si>
  <si>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</si>
  <si>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</si>
  <si>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</si>
  <si>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</si>
  <si>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</si>
  <si>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</si>
  <si>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</si>
  <si>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</si>
  <si>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</si>
  <si>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</si>
  <si>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</si>
  <si>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</si>
  <si>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</si>
  <si>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</si>
  <si>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</si>
  <si>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</si>
  <si>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</si>
  <si>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</si>
  <si>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</si>
  <si>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</si>
  <si>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</si>
  <si>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</si>
  <si>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</si>
  <si>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</si>
  <si>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</si>
  <si>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</si>
  <si>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</si>
  <si>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</si>
  <si>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</si>
  <si>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</si>
  <si>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</si>
  <si>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</si>
  <si>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</si>
  <si>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</si>
  <si>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</si>
  <si>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</si>
  <si>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</si>
  <si>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</si>
  <si>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</si>
  <si>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</si>
  <si>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</si>
  <si>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</si>
  <si>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</si>
  <si>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</si>
  <si>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</si>
  <si>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</si>
  <si>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</si>
  <si>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</si>
  <si>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</si>
  <si>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</si>
  <si>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</si>
  <si>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</si>
  <si>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</si>
  <si>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</si>
  <si>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</si>
  <si>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</si>
  <si>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</si>
  <si>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</si>
  <si>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</si>
  <si>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</si>
  <si>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</si>
  <si>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</si>
  <si>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</si>
  <si>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</si>
  <si>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</si>
  <si>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</si>
  <si>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</si>
  <si>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</si>
  <si>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</si>
  <si>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</si>
  <si>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</si>
  <si>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</si>
  <si>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</si>
  <si>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</si>
  <si>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</si>
  <si>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</si>
  <si>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</si>
  <si>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</si>
  <si>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</si>
  <si>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</si>
  <si>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</si>
  <si>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</si>
  <si>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</si>
  <si>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</si>
  <si>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</si>
  <si>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</si>
  <si>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</si>
  <si>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</si>
  <si>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</si>
  <si>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</si>
  <si>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</si>
  <si>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</si>
  <si>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</si>
  <si>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</si>
  <si>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</si>
  <si>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</si>
  <si>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</si>
  <si>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</si>
  <si>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</si>
  <si>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</si>
  <si>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</si>
  <si>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</si>
  <si>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</si>
  <si>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</si>
  <si>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</si>
  <si>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</si>
  <si>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各指標概ね平均値を上回っているが、今後の施設更新に係る経費を確保するためにも料金収入は欠かせない。
　H30年度には膜処理設備の点検及び経営戦略策定委託事業を実施したため汚水処理費が増となり、前年度に比べ経費回収率が下がっている。
　企業債残高については、施設整備が完了していることから減少しているが、一般会計からの繰入金により負担しているため、企業債残高対事業規模比率は農集事業会計への負担がない形となっている。
　維持管理費の軽減も急務であり、さらなる取り組みが必要である。</t>
    <phoneticPr fontId="4"/>
  </si>
  <si>
    <t>　H25年度に他工事に伴う管路布設替えを実施したが、それ以降は更新していない。
　機能診断、最適整備構想に基づいて、適正な時期に適正な更新を予定している。</t>
    <phoneticPr fontId="4"/>
  </si>
  <si>
    <t>　類似団体と比較しても、概ね平均値以上の数値であるが、一般会計からの繰入金を削減していくためにも、未加入世帯への接続啓発、料金見直しなどを実施していく必要がある。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</si>
</sst>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2EC-455A-BBD6-D57E201BDF1B}"/>
            </c:ext>
          </c:extLst>
        </c:ser>
        <c:dLbls>
          <c:showLegendKey val="0"/>
          <c:showVal val="0"/>
          <c:showCatName val="0"/>
          <c:showSerName val="0"/>
          <c:showPercent val="0"/>
          <c:showBubbleSize val="0"/>
        </c:dLbls>
        <c:gapWidth val="150"/>
        <c:axId val="57619584"/>
        <c:axId val="5763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02EC-455A-BBD6-D57E201BDF1B}"/>
            </c:ext>
          </c:extLst>
        </c:ser>
        <c:dLbls>
          <c:showLegendKey val="0"/>
          <c:showVal val="0"/>
          <c:showCatName val="0"/>
          <c:showSerName val="0"/>
          <c:showPercent val="0"/>
          <c:showBubbleSize val="0"/>
        </c:dLbls>
        <c:marker val="1"/>
        <c:smooth val="0"/>
        <c:axId val="57619584"/>
        <c:axId val="57635968"/>
      </c:lineChart>
      <c:dateAx>
        <c:axId val="57619584"/>
        <c:scaling>
          <c:orientation val="minMax"/>
        </c:scaling>
        <c:delete val="1"/>
        <c:axPos val="b"/>
        <c:numFmt formatCode="ge" sourceLinked="1"/>
        <c:majorTickMark val="none"/>
        <c:minorTickMark val="none"/>
        <c:tickLblPos val="none"/>
        <c:crossAx val="57635968"/>
        <c:crosses val="autoZero"/>
        <c:auto val="1"/>
        <c:lblOffset val="100"/>
        <c:baseTimeUnit val="years"/>
      </c:dateAx>
      <c:valAx>
        <c:axId val="576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82.56</c:v>
                </c:pt>
                <c:pt idx="1">
                  <c:v>82.56</c:v>
                </c:pt>
                <c:pt idx="2">
                  <c:v>82.56</c:v>
                </c:pt>
                <c:pt idx="3">
                  <c:v>82.56</c:v>
                </c:pt>
                <c:pt idx="4">
                  <c:v>82.56</c:v>
                </c:pt>
              </c:numCache>
            </c:numRef>
          </c:val>
          <c:extLst xmlns:c16r2="http://schemas.microsoft.com/office/drawing/2015/06/chart">
            <c:ext xmlns:c16="http://schemas.microsoft.com/office/drawing/2014/chart" uri="{C3380CC4-5D6E-409C-BE32-E72D297353CC}">
              <c16:uniqueId val="{00000000-45A0-4ED8-821F-DD6ABCC19D6D}"/>
            </c:ext>
          </c:extLst>
        </c:ser>
        <c:dLbls>
          <c:showLegendKey val="0"/>
          <c:showVal val="0"/>
          <c:showCatName val="0"/>
          <c:showSerName val="0"/>
          <c:showPercent val="0"/>
          <c:showBubbleSize val="0"/>
        </c:dLbls>
        <c:gapWidth val="150"/>
        <c:axId val="85164800"/>
        <c:axId val="8516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45A0-4ED8-821F-DD6ABCC19D6D}"/>
            </c:ext>
          </c:extLst>
        </c:ser>
        <c:dLbls>
          <c:showLegendKey val="0"/>
          <c:showVal val="0"/>
          <c:showCatName val="0"/>
          <c:showSerName val="0"/>
          <c:showPercent val="0"/>
          <c:showBubbleSize val="0"/>
        </c:dLbls>
        <c:marker val="1"/>
        <c:smooth val="0"/>
        <c:axId val="85164800"/>
        <c:axId val="85166720"/>
      </c:lineChart>
      <c:dateAx>
        <c:axId val="85164800"/>
        <c:scaling>
          <c:orientation val="minMax"/>
        </c:scaling>
        <c:delete val="1"/>
        <c:axPos val="b"/>
        <c:numFmt formatCode="ge" sourceLinked="1"/>
        <c:majorTickMark val="none"/>
        <c:minorTickMark val="none"/>
        <c:tickLblPos val="none"/>
        <c:crossAx val="85166720"/>
        <c:crosses val="autoZero"/>
        <c:auto val="1"/>
        <c:lblOffset val="100"/>
        <c:baseTimeUnit val="years"/>
      </c:dateAx>
      <c:valAx>
        <c:axId val="851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6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90.89</c:v>
                </c:pt>
                <c:pt idx="1">
                  <c:v>85.5</c:v>
                </c:pt>
                <c:pt idx="2">
                  <c:v>87.79</c:v>
                </c:pt>
                <c:pt idx="3">
                  <c:v>90.96</c:v>
                </c:pt>
                <c:pt idx="4">
                  <c:v>90.76</c:v>
                </c:pt>
              </c:numCache>
            </c:numRef>
          </c:val>
          <c:extLst xmlns:c16r2="http://schemas.microsoft.com/office/drawing/2015/06/chart">
            <c:ext xmlns:c16="http://schemas.microsoft.com/office/drawing/2014/chart" uri="{C3380CC4-5D6E-409C-BE32-E72D297353CC}">
              <c16:uniqueId val="{00000000-D2F2-43A5-957F-C6E4C9283626}"/>
            </c:ext>
          </c:extLst>
        </c:ser>
        <c:dLbls>
          <c:showLegendKey val="0"/>
          <c:showVal val="0"/>
          <c:showCatName val="0"/>
          <c:showSerName val="0"/>
          <c:showPercent val="0"/>
          <c:showBubbleSize val="0"/>
        </c:dLbls>
        <c:gapWidth val="150"/>
        <c:axId val="85234816"/>
        <c:axId val="8523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D2F2-43A5-957F-C6E4C9283626}"/>
            </c:ext>
          </c:extLst>
        </c:ser>
        <c:dLbls>
          <c:showLegendKey val="0"/>
          <c:showVal val="0"/>
          <c:showCatName val="0"/>
          <c:showSerName val="0"/>
          <c:showPercent val="0"/>
          <c:showBubbleSize val="0"/>
        </c:dLbls>
        <c:marker val="1"/>
        <c:smooth val="0"/>
        <c:axId val="85234816"/>
        <c:axId val="85236736"/>
      </c:lineChart>
      <c:dateAx>
        <c:axId val="85234816"/>
        <c:scaling>
          <c:orientation val="minMax"/>
        </c:scaling>
        <c:delete val="1"/>
        <c:axPos val="b"/>
        <c:numFmt formatCode="ge" sourceLinked="1"/>
        <c:majorTickMark val="none"/>
        <c:minorTickMark val="none"/>
        <c:tickLblPos val="none"/>
        <c:crossAx val="85236736"/>
        <c:crosses val="autoZero"/>
        <c:auto val="1"/>
        <c:lblOffset val="100"/>
        <c:baseTimeUnit val="years"/>
      </c:dateAx>
      <c:valAx>
        <c:axId val="852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3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99.37</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8B2-4445-B72D-F96E5F58C994}"/>
            </c:ext>
          </c:extLst>
        </c:ser>
        <c:dLbls>
          <c:showLegendKey val="0"/>
          <c:showVal val="0"/>
          <c:showCatName val="0"/>
          <c:showSerName val="0"/>
          <c:showPercent val="0"/>
          <c:showBubbleSize val="0"/>
        </c:dLbls>
        <c:gapWidth val="150"/>
        <c:axId val="85822080"/>
        <c:axId val="9004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B2-4445-B72D-F96E5F58C994}"/>
            </c:ext>
          </c:extLst>
        </c:ser>
        <c:dLbls>
          <c:showLegendKey val="0"/>
          <c:showVal val="0"/>
          <c:showCatName val="0"/>
          <c:showSerName val="0"/>
          <c:showPercent val="0"/>
          <c:showBubbleSize val="0"/>
        </c:dLbls>
        <c:marker val="1"/>
        <c:smooth val="0"/>
        <c:axId val="85822080"/>
        <c:axId val="90047232"/>
      </c:lineChart>
      <c:dateAx>
        <c:axId val="85822080"/>
        <c:scaling>
          <c:orientation val="minMax"/>
        </c:scaling>
        <c:delete val="1"/>
        <c:axPos val="b"/>
        <c:numFmt formatCode="ge" sourceLinked="1"/>
        <c:majorTickMark val="none"/>
        <c:minorTickMark val="none"/>
        <c:tickLblPos val="none"/>
        <c:crossAx val="90047232"/>
        <c:crosses val="autoZero"/>
        <c:auto val="1"/>
        <c:lblOffset val="100"/>
        <c:baseTimeUnit val="years"/>
      </c:dateAx>
      <c:valAx>
        <c:axId val="9004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2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80-4CB9-A434-75484083250B}"/>
            </c:ext>
          </c:extLst>
        </c:ser>
        <c:dLbls>
          <c:showLegendKey val="0"/>
          <c:showVal val="0"/>
          <c:showCatName val="0"/>
          <c:showSerName val="0"/>
          <c:showPercent val="0"/>
          <c:showBubbleSize val="0"/>
        </c:dLbls>
        <c:gapWidth val="150"/>
        <c:axId val="91473024"/>
        <c:axId val="9147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80-4CB9-A434-75484083250B}"/>
            </c:ext>
          </c:extLst>
        </c:ser>
        <c:dLbls>
          <c:showLegendKey val="0"/>
          <c:showVal val="0"/>
          <c:showCatName val="0"/>
          <c:showSerName val="0"/>
          <c:showPercent val="0"/>
          <c:showBubbleSize val="0"/>
        </c:dLbls>
        <c:marker val="1"/>
        <c:smooth val="0"/>
        <c:axId val="91473024"/>
        <c:axId val="91475328"/>
      </c:lineChart>
      <c:dateAx>
        <c:axId val="91473024"/>
        <c:scaling>
          <c:orientation val="minMax"/>
        </c:scaling>
        <c:delete val="1"/>
        <c:axPos val="b"/>
        <c:numFmt formatCode="ge" sourceLinked="1"/>
        <c:majorTickMark val="none"/>
        <c:minorTickMark val="none"/>
        <c:tickLblPos val="none"/>
        <c:crossAx val="91475328"/>
        <c:crosses val="autoZero"/>
        <c:auto val="1"/>
        <c:lblOffset val="100"/>
        <c:baseTimeUnit val="years"/>
      </c:dateAx>
      <c:valAx>
        <c:axId val="9147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7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20-41B5-88E4-5B7B0191A398}"/>
            </c:ext>
          </c:extLst>
        </c:ser>
        <c:dLbls>
          <c:showLegendKey val="0"/>
          <c:showVal val="0"/>
          <c:showCatName val="0"/>
          <c:showSerName val="0"/>
          <c:showPercent val="0"/>
          <c:showBubbleSize val="0"/>
        </c:dLbls>
        <c:gapWidth val="150"/>
        <c:axId val="92298240"/>
        <c:axId val="9750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20-41B5-88E4-5B7B0191A398}"/>
            </c:ext>
          </c:extLst>
        </c:ser>
        <c:dLbls>
          <c:showLegendKey val="0"/>
          <c:showVal val="0"/>
          <c:showCatName val="0"/>
          <c:showSerName val="0"/>
          <c:showPercent val="0"/>
          <c:showBubbleSize val="0"/>
        </c:dLbls>
        <c:marker val="1"/>
        <c:smooth val="0"/>
        <c:axId val="92298240"/>
        <c:axId val="97503872"/>
      </c:lineChart>
      <c:dateAx>
        <c:axId val="92298240"/>
        <c:scaling>
          <c:orientation val="minMax"/>
        </c:scaling>
        <c:delete val="1"/>
        <c:axPos val="b"/>
        <c:numFmt formatCode="ge" sourceLinked="1"/>
        <c:majorTickMark val="none"/>
        <c:minorTickMark val="none"/>
        <c:tickLblPos val="none"/>
        <c:crossAx val="97503872"/>
        <c:crosses val="autoZero"/>
        <c:auto val="1"/>
        <c:lblOffset val="100"/>
        <c:baseTimeUnit val="years"/>
      </c:dateAx>
      <c:valAx>
        <c:axId val="9750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9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94D-4B6D-B90A-75A0390F6FE3}"/>
            </c:ext>
          </c:extLst>
        </c:ser>
        <c:dLbls>
          <c:showLegendKey val="0"/>
          <c:showVal val="0"/>
          <c:showCatName val="0"/>
          <c:showSerName val="0"/>
          <c:showPercent val="0"/>
          <c:showBubbleSize val="0"/>
        </c:dLbls>
        <c:gapWidth val="150"/>
        <c:axId val="99445760"/>
        <c:axId val="9947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94D-4B6D-B90A-75A0390F6FE3}"/>
            </c:ext>
          </c:extLst>
        </c:ser>
        <c:dLbls>
          <c:showLegendKey val="0"/>
          <c:showVal val="0"/>
          <c:showCatName val="0"/>
          <c:showSerName val="0"/>
          <c:showPercent val="0"/>
          <c:showBubbleSize val="0"/>
        </c:dLbls>
        <c:marker val="1"/>
        <c:smooth val="0"/>
        <c:axId val="99445760"/>
        <c:axId val="99476608"/>
      </c:lineChart>
      <c:dateAx>
        <c:axId val="99445760"/>
        <c:scaling>
          <c:orientation val="minMax"/>
        </c:scaling>
        <c:delete val="1"/>
        <c:axPos val="b"/>
        <c:numFmt formatCode="ge" sourceLinked="1"/>
        <c:majorTickMark val="none"/>
        <c:minorTickMark val="none"/>
        <c:tickLblPos val="none"/>
        <c:crossAx val="99476608"/>
        <c:crosses val="autoZero"/>
        <c:auto val="1"/>
        <c:lblOffset val="100"/>
        <c:baseTimeUnit val="years"/>
      </c:dateAx>
      <c:valAx>
        <c:axId val="9947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4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DA-4852-9672-35AC4D3ADE8C}"/>
            </c:ext>
          </c:extLst>
        </c:ser>
        <c:dLbls>
          <c:showLegendKey val="0"/>
          <c:showVal val="0"/>
          <c:showCatName val="0"/>
          <c:showSerName val="0"/>
          <c:showPercent val="0"/>
          <c:showBubbleSize val="0"/>
        </c:dLbls>
        <c:gapWidth val="150"/>
        <c:axId val="100816000"/>
        <c:axId val="10081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DA-4852-9672-35AC4D3ADE8C}"/>
            </c:ext>
          </c:extLst>
        </c:ser>
        <c:dLbls>
          <c:showLegendKey val="0"/>
          <c:showVal val="0"/>
          <c:showCatName val="0"/>
          <c:showSerName val="0"/>
          <c:showPercent val="0"/>
          <c:showBubbleSize val="0"/>
        </c:dLbls>
        <c:marker val="1"/>
        <c:smooth val="0"/>
        <c:axId val="100816000"/>
        <c:axId val="100818304"/>
      </c:lineChart>
      <c:dateAx>
        <c:axId val="100816000"/>
        <c:scaling>
          <c:orientation val="minMax"/>
        </c:scaling>
        <c:delete val="1"/>
        <c:axPos val="b"/>
        <c:numFmt formatCode="ge" sourceLinked="1"/>
        <c:majorTickMark val="none"/>
        <c:minorTickMark val="none"/>
        <c:tickLblPos val="none"/>
        <c:crossAx val="100818304"/>
        <c:crosses val="autoZero"/>
        <c:auto val="1"/>
        <c:lblOffset val="100"/>
        <c:baseTimeUnit val="years"/>
      </c:dateAx>
      <c:valAx>
        <c:axId val="10081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5A1-4825-B922-A48DEC7432C9}"/>
            </c:ext>
          </c:extLst>
        </c:ser>
        <c:dLbls>
          <c:showLegendKey val="0"/>
          <c:showVal val="0"/>
          <c:showCatName val="0"/>
          <c:showSerName val="0"/>
          <c:showPercent val="0"/>
          <c:showBubbleSize val="0"/>
        </c:dLbls>
        <c:gapWidth val="150"/>
        <c:axId val="131797376"/>
        <c:axId val="13197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95A1-4825-B922-A48DEC7432C9}"/>
            </c:ext>
          </c:extLst>
        </c:ser>
        <c:dLbls>
          <c:showLegendKey val="0"/>
          <c:showVal val="0"/>
          <c:showCatName val="0"/>
          <c:showSerName val="0"/>
          <c:showPercent val="0"/>
          <c:showBubbleSize val="0"/>
        </c:dLbls>
        <c:marker val="1"/>
        <c:smooth val="0"/>
        <c:axId val="131797376"/>
        <c:axId val="131974272"/>
      </c:lineChart>
      <c:dateAx>
        <c:axId val="131797376"/>
        <c:scaling>
          <c:orientation val="minMax"/>
        </c:scaling>
        <c:delete val="1"/>
        <c:axPos val="b"/>
        <c:numFmt formatCode="ge" sourceLinked="1"/>
        <c:majorTickMark val="none"/>
        <c:minorTickMark val="none"/>
        <c:tickLblPos val="none"/>
        <c:crossAx val="131974272"/>
        <c:crosses val="autoZero"/>
        <c:auto val="1"/>
        <c:lblOffset val="100"/>
        <c:baseTimeUnit val="years"/>
      </c:dateAx>
      <c:valAx>
        <c:axId val="1319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79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67.8</c:v>
                </c:pt>
                <c:pt idx="1">
                  <c:v>74.010000000000005</c:v>
                </c:pt>
                <c:pt idx="2">
                  <c:v>55.28</c:v>
                </c:pt>
                <c:pt idx="3">
                  <c:v>87.22</c:v>
                </c:pt>
                <c:pt idx="4">
                  <c:v>59.39</c:v>
                </c:pt>
              </c:numCache>
            </c:numRef>
          </c:val>
          <c:extLst xmlns:c16r2="http://schemas.microsoft.com/office/drawing/2015/06/chart">
            <c:ext xmlns:c16="http://schemas.microsoft.com/office/drawing/2014/chart" uri="{C3380CC4-5D6E-409C-BE32-E72D297353CC}">
              <c16:uniqueId val="{00000000-8335-4411-87B7-84A5BCAFFD64}"/>
            </c:ext>
          </c:extLst>
        </c:ser>
        <c:dLbls>
          <c:showLegendKey val="0"/>
          <c:showVal val="0"/>
          <c:showCatName val="0"/>
          <c:showSerName val="0"/>
          <c:showPercent val="0"/>
          <c:showBubbleSize val="0"/>
        </c:dLbls>
        <c:gapWidth val="150"/>
        <c:axId val="83759104"/>
        <c:axId val="8376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8335-4411-87B7-84A5BCAFFD64}"/>
            </c:ext>
          </c:extLst>
        </c:ser>
        <c:dLbls>
          <c:showLegendKey val="0"/>
          <c:showVal val="0"/>
          <c:showCatName val="0"/>
          <c:showSerName val="0"/>
          <c:showPercent val="0"/>
          <c:showBubbleSize val="0"/>
        </c:dLbls>
        <c:marker val="1"/>
        <c:smooth val="0"/>
        <c:axId val="83759104"/>
        <c:axId val="83761024"/>
      </c:lineChart>
      <c:dateAx>
        <c:axId val="83759104"/>
        <c:scaling>
          <c:orientation val="minMax"/>
        </c:scaling>
        <c:delete val="1"/>
        <c:axPos val="b"/>
        <c:numFmt formatCode="ge" sourceLinked="1"/>
        <c:majorTickMark val="none"/>
        <c:minorTickMark val="none"/>
        <c:tickLblPos val="none"/>
        <c:crossAx val="83761024"/>
        <c:crosses val="autoZero"/>
        <c:auto val="1"/>
        <c:lblOffset val="100"/>
        <c:baseTimeUnit val="years"/>
      </c:dateAx>
      <c:valAx>
        <c:axId val="8376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5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177.19</c:v>
                </c:pt>
                <c:pt idx="1">
                  <c:v>162.58000000000001</c:v>
                </c:pt>
                <c:pt idx="2">
                  <c:v>202.07</c:v>
                </c:pt>
                <c:pt idx="3">
                  <c:v>138.9</c:v>
                </c:pt>
                <c:pt idx="4">
                  <c:v>205.38</c:v>
                </c:pt>
              </c:numCache>
            </c:numRef>
          </c:val>
          <c:extLst xmlns:c16r2="http://schemas.microsoft.com/office/drawing/2015/06/chart">
            <c:ext xmlns:c16="http://schemas.microsoft.com/office/drawing/2014/chart" uri="{C3380CC4-5D6E-409C-BE32-E72D297353CC}">
              <c16:uniqueId val="{00000000-C6FB-4721-A439-99B1381F186B}"/>
            </c:ext>
          </c:extLst>
        </c:ser>
        <c:dLbls>
          <c:showLegendKey val="0"/>
          <c:showVal val="0"/>
          <c:showCatName val="0"/>
          <c:showSerName val="0"/>
          <c:showPercent val="0"/>
          <c:showBubbleSize val="0"/>
        </c:dLbls>
        <c:gapWidth val="150"/>
        <c:axId val="83911040"/>
        <c:axId val="8391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C6FB-4721-A439-99B1381F186B}"/>
            </c:ext>
          </c:extLst>
        </c:ser>
        <c:dLbls>
          <c:showLegendKey val="0"/>
          <c:showVal val="0"/>
          <c:showCatName val="0"/>
          <c:showSerName val="0"/>
          <c:showPercent val="0"/>
          <c:showBubbleSize val="0"/>
        </c:dLbls>
        <c:marker val="1"/>
        <c:smooth val="0"/>
        <c:axId val="83911040"/>
        <c:axId val="83912960"/>
      </c:lineChart>
      <c:dateAx>
        <c:axId val="83911040"/>
        <c:scaling>
          <c:orientation val="minMax"/>
        </c:scaling>
        <c:delete val="1"/>
        <c:axPos val="b"/>
        <c:numFmt formatCode="ge" sourceLinked="1"/>
        <c:majorTickMark val="none"/>
        <c:minorTickMark val="none"/>
        <c:tickLblPos val="none"/>
        <c:crossAx val="83912960"/>
        <c:crosses val="autoZero"/>
        <c:auto val="1"/>
        <c:lblOffset val="100"/>
        <c:baseTimeUnit val="years"/>
      </c:dateAx>
      <c:valAx>
        <c:axId val="8391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K64" sqref="BK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梼原町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3542</v>
      </c>
      <c r="AM8" s="68"/>
      <c r="AN8" s="68"/>
      <c r="AO8" s="68"/>
      <c r="AP8" s="68"/>
      <c r="AQ8" s="68"/>
      <c r="AR8" s="68"/>
      <c r="AS8" s="68"/>
      <c r="AT8" s="67">
        <f>データ!T6</f>
        <v>236.45</v>
      </c>
      <c r="AU8" s="67"/>
      <c r="AV8" s="67"/>
      <c r="AW8" s="67"/>
      <c r="AX8" s="67"/>
      <c r="AY8" s="67"/>
      <c r="AZ8" s="67"/>
      <c r="BA8" s="67"/>
      <c r="BB8" s="67">
        <f>データ!U6</f>
        <v>14.98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10.52</v>
      </c>
      <c r="Q10" s="67"/>
      <c r="R10" s="67"/>
      <c r="S10" s="67"/>
      <c r="T10" s="67"/>
      <c r="U10" s="67"/>
      <c r="V10" s="67"/>
      <c r="W10" s="67">
        <f>データ!Q6</f>
        <v>100</v>
      </c>
      <c r="X10" s="67"/>
      <c r="Y10" s="67"/>
      <c r="Z10" s="67"/>
      <c r="AA10" s="67"/>
      <c r="AB10" s="67"/>
      <c r="AC10" s="67"/>
      <c r="AD10" s="68">
        <f>データ!R6</f>
        <v>2200</v>
      </c>
      <c r="AE10" s="68"/>
      <c r="AF10" s="68"/>
      <c r="AG10" s="68"/>
      <c r="AH10" s="68"/>
      <c r="AI10" s="68"/>
      <c r="AJ10" s="68"/>
      <c r="AK10" s="2"/>
      <c r="AL10" s="68">
        <f>データ!V6</f>
        <v>368</v>
      </c>
      <c r="AM10" s="68"/>
      <c r="AN10" s="68"/>
      <c r="AO10" s="68"/>
      <c r="AP10" s="68"/>
      <c r="AQ10" s="68"/>
      <c r="AR10" s="68"/>
      <c r="AS10" s="68"/>
      <c r="AT10" s="67">
        <f>データ!W6</f>
        <v>0.43</v>
      </c>
      <c r="AU10" s="67"/>
      <c r="AV10" s="67"/>
      <c r="AW10" s="67"/>
      <c r="AX10" s="67"/>
      <c r="AY10" s="67"/>
      <c r="AZ10" s="67"/>
      <c r="BA10" s="67"/>
      <c r="BB10" s="67">
        <f>データ!X6</f>
        <v>855.81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9yu4ywDoBPU0ClEXXhoU1UkZl0h9cnM4IL9Mqi6ufPI69vtvgJMyvEZtQdbuEzmi0HFSJO4WB0wMiGyl7o5XCA==" saltValue="4KuqmmlFagJCY+6NeNXZZ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394050</v>
      </c>
      <c r="D6" s="33">
        <f t="shared" si="3"/>
        <v>47</v>
      </c>
      <c r="E6" s="33">
        <f t="shared" si="3"/>
        <v>17</v>
      </c>
      <c r="F6" s="33">
        <f t="shared" si="3"/>
        <v>5</v>
      </c>
      <c r="G6" s="33">
        <f t="shared" si="3"/>
        <v>0</v>
      </c>
      <c r="H6" s="33" t="str">
        <f t="shared" si="3"/>
        <v>高知県　梼原町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10.52</v>
      </c>
      <c r="Q6" s="34">
        <f t="shared" si="3"/>
        <v>100</v>
      </c>
      <c r="R6" s="34">
        <f t="shared" si="3"/>
        <v>2200</v>
      </c>
      <c r="S6" s="34">
        <f t="shared" si="3"/>
        <v>3542</v>
      </c>
      <c r="T6" s="34">
        <f t="shared" si="3"/>
        <v>236.45</v>
      </c>
      <c r="U6" s="34">
        <f t="shared" si="3"/>
        <v>14.98</v>
      </c>
      <c r="V6" s="34">
        <f t="shared" si="3"/>
        <v>368</v>
      </c>
      <c r="W6" s="34">
        <f t="shared" si="3"/>
        <v>0.43</v>
      </c>
      <c r="X6" s="34">
        <f t="shared" si="3"/>
        <v>855.81</v>
      </c>
      <c r="Y6" s="35">
        <f>IF(Y7="",NA(),Y7)</f>
        <v>99.37</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1161.05</v>
      </c>
      <c r="BL6" s="35">
        <f t="shared" si="7"/>
        <v>979.89</v>
      </c>
      <c r="BM6" s="35">
        <f t="shared" si="7"/>
        <v>974.93</v>
      </c>
      <c r="BN6" s="35">
        <f t="shared" si="7"/>
        <v>855.8</v>
      </c>
      <c r="BO6" s="35">
        <f t="shared" si="7"/>
        <v>789.46</v>
      </c>
      <c r="BP6" s="34" t="str">
        <f>IF(BP7="","",IF(BP7="-","【-】","【"&amp;SUBSTITUTE(TEXT(BP7,"#,##0.00"),"-","△")&amp;"】"))</f>
        <v>【747.76】</v>
      </c>
      <c r="BQ6" s="35">
        <f>IF(BQ7="",NA(),BQ7)</f>
        <v>67.8</v>
      </c>
      <c r="BR6" s="35">
        <f t="shared" ref="BR6:BZ6" si="8">IF(BR7="",NA(),BR7)</f>
        <v>74.010000000000005</v>
      </c>
      <c r="BS6" s="35">
        <f t="shared" si="8"/>
        <v>55.28</v>
      </c>
      <c r="BT6" s="35">
        <f t="shared" si="8"/>
        <v>87.22</v>
      </c>
      <c r="BU6" s="35">
        <f t="shared" si="8"/>
        <v>59.39</v>
      </c>
      <c r="BV6" s="35">
        <f t="shared" si="8"/>
        <v>41.08</v>
      </c>
      <c r="BW6" s="35">
        <f t="shared" si="8"/>
        <v>41.34</v>
      </c>
      <c r="BX6" s="35">
        <f t="shared" si="8"/>
        <v>55.32</v>
      </c>
      <c r="BY6" s="35">
        <f t="shared" si="8"/>
        <v>59.8</v>
      </c>
      <c r="BZ6" s="35">
        <f t="shared" si="8"/>
        <v>57.77</v>
      </c>
      <c r="CA6" s="34" t="str">
        <f>IF(CA7="","",IF(CA7="-","【-】","【"&amp;SUBSTITUTE(TEXT(CA7,"#,##0.00"),"-","△")&amp;"】"))</f>
        <v>【59.51】</v>
      </c>
      <c r="CB6" s="35">
        <f>IF(CB7="",NA(),CB7)</f>
        <v>177.19</v>
      </c>
      <c r="CC6" s="35">
        <f t="shared" ref="CC6:CK6" si="9">IF(CC7="",NA(),CC7)</f>
        <v>162.58000000000001</v>
      </c>
      <c r="CD6" s="35">
        <f t="shared" si="9"/>
        <v>202.07</v>
      </c>
      <c r="CE6" s="35">
        <f t="shared" si="9"/>
        <v>138.9</v>
      </c>
      <c r="CF6" s="35">
        <f t="shared" si="9"/>
        <v>205.38</v>
      </c>
      <c r="CG6" s="35">
        <f t="shared" si="9"/>
        <v>378.08</v>
      </c>
      <c r="CH6" s="35">
        <f t="shared" si="9"/>
        <v>357.49</v>
      </c>
      <c r="CI6" s="35">
        <f t="shared" si="9"/>
        <v>283.17</v>
      </c>
      <c r="CJ6" s="35">
        <f t="shared" si="9"/>
        <v>263.76</v>
      </c>
      <c r="CK6" s="35">
        <f t="shared" si="9"/>
        <v>274.35000000000002</v>
      </c>
      <c r="CL6" s="34" t="str">
        <f>IF(CL7="","",IF(CL7="-","【-】","【"&amp;SUBSTITUTE(TEXT(CL7,"#,##0.00"),"-","△")&amp;"】"))</f>
        <v>【261.46】</v>
      </c>
      <c r="CM6" s="35">
        <f>IF(CM7="",NA(),CM7)</f>
        <v>82.56</v>
      </c>
      <c r="CN6" s="35">
        <f t="shared" ref="CN6:CV6" si="10">IF(CN7="",NA(),CN7)</f>
        <v>82.56</v>
      </c>
      <c r="CO6" s="35">
        <f t="shared" si="10"/>
        <v>82.56</v>
      </c>
      <c r="CP6" s="35">
        <f t="shared" si="10"/>
        <v>82.56</v>
      </c>
      <c r="CQ6" s="35">
        <f t="shared" si="10"/>
        <v>82.56</v>
      </c>
      <c r="CR6" s="35">
        <f t="shared" si="10"/>
        <v>44.69</v>
      </c>
      <c r="CS6" s="35">
        <f t="shared" si="10"/>
        <v>44.69</v>
      </c>
      <c r="CT6" s="35">
        <f t="shared" si="10"/>
        <v>60.65</v>
      </c>
      <c r="CU6" s="35">
        <f t="shared" si="10"/>
        <v>51.75</v>
      </c>
      <c r="CV6" s="35">
        <f t="shared" si="10"/>
        <v>50.68</v>
      </c>
      <c r="CW6" s="34" t="str">
        <f>IF(CW7="","",IF(CW7="-","【-】","【"&amp;SUBSTITUTE(TEXT(CW7,"#,##0.00"),"-","△")&amp;"】"))</f>
        <v>【52.23】</v>
      </c>
      <c r="CX6" s="35">
        <f>IF(CX7="",NA(),CX7)</f>
        <v>90.89</v>
      </c>
      <c r="CY6" s="35">
        <f t="shared" ref="CY6:DG6" si="11">IF(CY7="",NA(),CY7)</f>
        <v>85.5</v>
      </c>
      <c r="CZ6" s="35">
        <f t="shared" si="11"/>
        <v>87.79</v>
      </c>
      <c r="DA6" s="35">
        <f t="shared" si="11"/>
        <v>90.96</v>
      </c>
      <c r="DB6" s="35">
        <f t="shared" si="11"/>
        <v>90.76</v>
      </c>
      <c r="DC6" s="35">
        <f t="shared" si="11"/>
        <v>70.59</v>
      </c>
      <c r="DD6" s="35">
        <f t="shared" si="11"/>
        <v>69.67</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394050</v>
      </c>
      <c r="D7" s="37">
        <v>47</v>
      </c>
      <c r="E7" s="37">
        <v>17</v>
      </c>
      <c r="F7" s="37">
        <v>5</v>
      </c>
      <c r="G7" s="37">
        <v>0</v>
      </c>
      <c r="H7" s="37" t="s">
        <v>98</v>
      </c>
      <c r="I7" s="37" t="s">
        <v>99</v>
      </c>
      <c r="J7" s="37" t="s">
        <v>100</v>
      </c>
      <c r="K7" s="37" t="s">
        <v>101</v>
      </c>
      <c r="L7" s="37" t="s">
        <v>102</v>
      </c>
      <c r="M7" s="37" t="s">
        <v>103</v>
      </c>
      <c r="N7" s="38" t="s">
        <v>104</v>
      </c>
      <c r="O7" s="38" t="s">
        <v>105</v>
      </c>
      <c r="P7" s="38">
        <v>10.52</v>
      </c>
      <c r="Q7" s="38">
        <v>100</v>
      </c>
      <c r="R7" s="38">
        <v>2200</v>
      </c>
      <c r="S7" s="38">
        <v>3542</v>
      </c>
      <c r="T7" s="38">
        <v>236.45</v>
      </c>
      <c r="U7" s="38">
        <v>14.98</v>
      </c>
      <c r="V7" s="38">
        <v>368</v>
      </c>
      <c r="W7" s="38">
        <v>0.43</v>
      </c>
      <c r="X7" s="38">
        <v>855.81</v>
      </c>
      <c r="Y7" s="38">
        <v>99.37</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1161.05</v>
      </c>
      <c r="BL7" s="38">
        <v>979.89</v>
      </c>
      <c r="BM7" s="38">
        <v>974.93</v>
      </c>
      <c r="BN7" s="38">
        <v>855.8</v>
      </c>
      <c r="BO7" s="38">
        <v>789.46</v>
      </c>
      <c r="BP7" s="38">
        <v>747.76</v>
      </c>
      <c r="BQ7" s="38">
        <v>67.8</v>
      </c>
      <c r="BR7" s="38">
        <v>74.010000000000005</v>
      </c>
      <c r="BS7" s="38">
        <v>55.28</v>
      </c>
      <c r="BT7" s="38">
        <v>87.22</v>
      </c>
      <c r="BU7" s="38">
        <v>59.39</v>
      </c>
      <c r="BV7" s="38">
        <v>41.08</v>
      </c>
      <c r="BW7" s="38">
        <v>41.34</v>
      </c>
      <c r="BX7" s="38">
        <v>55.32</v>
      </c>
      <c r="BY7" s="38">
        <v>59.8</v>
      </c>
      <c r="BZ7" s="38">
        <v>57.77</v>
      </c>
      <c r="CA7" s="38">
        <v>59.51</v>
      </c>
      <c r="CB7" s="38">
        <v>177.19</v>
      </c>
      <c r="CC7" s="38">
        <v>162.58000000000001</v>
      </c>
      <c r="CD7" s="38">
        <v>202.07</v>
      </c>
      <c r="CE7" s="38">
        <v>138.9</v>
      </c>
      <c r="CF7" s="38">
        <v>205.38</v>
      </c>
      <c r="CG7" s="38">
        <v>378.08</v>
      </c>
      <c r="CH7" s="38">
        <v>357.49</v>
      </c>
      <c r="CI7" s="38">
        <v>283.17</v>
      </c>
      <c r="CJ7" s="38">
        <v>263.76</v>
      </c>
      <c r="CK7" s="38">
        <v>274.35000000000002</v>
      </c>
      <c r="CL7" s="38">
        <v>261.45999999999998</v>
      </c>
      <c r="CM7" s="38">
        <v>82.56</v>
      </c>
      <c r="CN7" s="38">
        <v>82.56</v>
      </c>
      <c r="CO7" s="38">
        <v>82.56</v>
      </c>
      <c r="CP7" s="38">
        <v>82.56</v>
      </c>
      <c r="CQ7" s="38">
        <v>82.56</v>
      </c>
      <c r="CR7" s="38">
        <v>44.69</v>
      </c>
      <c r="CS7" s="38">
        <v>44.69</v>
      </c>
      <c r="CT7" s="38">
        <v>60.65</v>
      </c>
      <c r="CU7" s="38">
        <v>51.75</v>
      </c>
      <c r="CV7" s="38">
        <v>50.68</v>
      </c>
      <c r="CW7" s="38">
        <v>52.23</v>
      </c>
      <c r="CX7" s="38">
        <v>90.89</v>
      </c>
      <c r="CY7" s="38">
        <v>85.5</v>
      </c>
      <c r="CZ7" s="38">
        <v>87.79</v>
      </c>
      <c r="DA7" s="38">
        <v>90.96</v>
      </c>
      <c r="DB7" s="38">
        <v>90.76</v>
      </c>
      <c r="DC7" s="38">
        <v>70.59</v>
      </c>
      <c r="DD7" s="38">
        <v>69.67</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國元　憲法</cp:lastModifiedBy>
  <dcterms:created xsi:type="dcterms:W3CDTF">2019-12-05T05:22:50Z</dcterms:created>
  <dcterms:modified xsi:type="dcterms:W3CDTF">2020-01-21T12:22:39Z</dcterms:modified>
  <cp:category/>
</cp:coreProperties>
</file>