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3114環境水道課\02_上下水道班\3114_02_02_水道経営\08_調査・報告\市町村振興課\経営比較分析表\30_四万十町_経営比較分析表\"/>
    </mc:Choice>
  </mc:AlternateContent>
  <workbookProtection workbookAlgorithmName="SHA-512" workbookHashValue="8KyWxPGEPtBnR84uCWBHsA6pw2G0qBVARTElIn0PQS8xStmLqPPKR9jLmd6S2YyCsGyX7lyQsy7140NVwrxIyw==" workbookSaltValue="C2mooNrAaOzowhdXDWJ+rw==" workbookSpinCount="100000" lockStructure="1"/>
  <bookViews>
    <workbookView xWindow="0" yWindow="0" windowWidth="15360" windowHeight="7635"/>
  </bookViews>
  <sheets>
    <sheet name="法非適用_下水道事業" sheetId="4" r:id="rId1"/>
    <sheet name="データ" sheetId="5" state="hidden" r:id="rId2"/>
  </sheets>
  <calcPr calcId="162913" iterate="1" iterateCount="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<sst xmlns="http://schemas.openxmlformats.org/spreadsheetml/2006/main" count="228" uniqueCount="113">
  <si>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</si>
  <si>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</si>
  <si>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</si>
  <si>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</si>
  <si>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</si>
  <si>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</si>
  <si>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</si>
  <si>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</si>
  <si>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</si>
  <si>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</si>
  <si>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</si>
  <si>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</si>
  <si>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</si>
  <si>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</si>
  <si>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</si>
  <si>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</si>
  <si>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</si>
  <si>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</si>
  <si>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</si>
  <si>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</si>
  <si>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</si>
  <si>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</si>
  <si>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</si>
  <si>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</si>
  <si>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</si>
  <si>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</si>
  <si>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</si>
  <si>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</si>
  <si>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</si>
  <si>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</si>
  <si>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</si>
  <si>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</si>
  <si>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</si>
  <si>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</si>
  <si>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</si>
  <si>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</si>
  <si>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</si>
  <si>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</si>
  <si>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</si>
  <si>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</si>
  <si>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</si>
  <si>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</si>
  <si>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</si>
  <si>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</si>
  <si>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</si>
  <si>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</si>
  <si>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</si>
  <si>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</si>
  <si>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</si>
  <si>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</si>
  <si>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</si>
  <si>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</si>
  <si>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</si>
  <si>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</si>
  <si>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</si>
  <si>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</si>
  <si>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</si>
  <si>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</si>
  <si>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</si>
  <si>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</si>
  <si>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</si>
  <si>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</si>
  <si>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</si>
  <si>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</si>
  <si>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</si>
  <si>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</si>
  <si>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</si>
  <si>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</si>
  <si>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</si>
  <si>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</si>
  <si>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</si>
  <si>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</si>
  <si>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</si>
  <si>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</si>
  <si>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</si>
  <si>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</si>
  <si>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</si>
  <si>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</si>
  <si>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</si>
  <si>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</si>
  <si>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</si>
  <si>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</si>
  <si>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</si>
  <si>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</si>
  <si>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</si>
  <si>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</si>
  <si>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</si>
  <si>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</si>
  <si>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</si>
  <si>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</si>
  <si>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</si>
  <si>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</si>
  <si>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</si>
  <si>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</si>
  <si>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</si>
  <si>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</si>
  <si>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</si>
  <si>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</si>
  <si>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</si>
  <si>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</si>
  <si>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</si>
  <si>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</si>
  <si>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</si>
  <si>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</si>
  <si>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</si>
  <si>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</si>
  <si>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</si>
  <si>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</si>
  <si>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</si>
  <si>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</si>
  <si>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四万十町の農業集落排水施設は２か所あり、２か所とも処理場および管路は整備済みである。現在の主な支出は建設時の起債の償還と機器の修繕費が主となっている。
　今後は老朽化した機器の更新が必要であるが、使用料収入の増加は見込まれない事から、国庫補助事業（農山漁村地域整備交付金）を活用しての整備計画策定や修繕が必要となってくると考える。
　平成29年度は多くの機器で修繕が必要となり、汚水処理原価が過去５年間で最大となり、経費回収率も下がってしまった。収支不足は他会計からの繰入金に依存しており、今後も修繕が多くなってくることから、料金改定を視野に入れた見直しが必要と言える。
　水洗化率は転入者の増加により下降しているが、今後は未加入者を対象に農業集落排水施設の必要性を訴え、水洗化率の向上を目指す。</t>
    <phoneticPr fontId="4"/>
  </si>
  <si>
    <t xml:space="preserve"> 町内の農業集落排水施設は宮内地区が平成１３年より、江師地区が平成９年より稼働しているが、近年設備の不具合が徐々に発生している。水処理の要となるポンプやブロア類については、町の単独費で修繕・交換をしているが、機器類の老朽化により突発的に機器が作動しなくなる恐れがある。
　そのため平成２９年度より順次施設の機能診断を行い、その診断結果からを最適整備構想を策定し、計画的に修繕・交換等を行い機器の更新を行っていく予定である。</t>
    <phoneticPr fontId="4"/>
  </si>
  <si>
    <t xml:space="preserve">　面的整備が完了していることから、今後も維持管理を適正に行っていくとともに、より一層の経営の健全化に取り組んでいく必要がある。
　また、施設の最適化構想を基に老朽化した機器等の更新や点検修繕を適切に実施し、より確実な水処理を目指し、町民の生活環境の向上に努めていく。
</t>
    <rPh sb="40" eb="42">
      <t>イッソウ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</si>
</sst>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1D-4BFB-B28C-818F96BD2E5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F01D-4BFB-B28C-818F96BD2E5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36.520000000000003</c:v>
                </c:pt>
                <c:pt idx="1">
                  <c:v>35.96</c:v>
                </c:pt>
                <c:pt idx="2">
                  <c:v>35.96</c:v>
                </c:pt>
                <c:pt idx="3">
                  <c:v>34.270000000000003</c:v>
                </c:pt>
                <c:pt idx="4">
                  <c:v>35.96</c:v>
                </c:pt>
              </c:numCache>
            </c:numRef>
          </c:val>
          <c:extLst>
            <c:ext xmlns:c16="http://schemas.microsoft.com/office/drawing/2014/chart" uri="{C3380CC4-5D6E-409C-BE32-E72D297353CC}">
              <c16:uniqueId val="{00000000-2C36-4006-9DA5-A7F96946EF8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2C36-4006-9DA5-A7F96946EF8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85.76</c:v>
                </c:pt>
                <c:pt idx="1">
                  <c:v>79.88</c:v>
                </c:pt>
                <c:pt idx="2">
                  <c:v>76.42</c:v>
                </c:pt>
                <c:pt idx="3">
                  <c:v>77.650000000000006</c:v>
                </c:pt>
                <c:pt idx="4">
                  <c:v>77.02</c:v>
                </c:pt>
              </c:numCache>
            </c:numRef>
          </c:val>
          <c:extLst>
            <c:ext xmlns:c16="http://schemas.microsoft.com/office/drawing/2014/chart" uri="{C3380CC4-5D6E-409C-BE32-E72D297353CC}">
              <c16:uniqueId val="{00000000-7B5C-4412-A384-D380D98A25F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7B5C-4412-A384-D380D98A25F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A2E-4A7E-B174-761885D3D6D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2E-4A7E-B174-761885D3D6D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E7-43EA-AE3F-7567D9987EB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E7-43EA-AE3F-7567D9987EB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C6-4265-AD33-5F54824F4EF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C6-4265-AD33-5F54824F4EF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10-4503-8F51-3B5EC8884B5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10-4503-8F51-3B5EC8884B5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37-44E8-A41A-46C882F3C36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37-44E8-A41A-46C882F3C36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A3-42CF-A81A-170E090CF23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96A3-42CF-A81A-170E090CF23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47.45</c:v>
                </c:pt>
                <c:pt idx="1">
                  <c:v>44.73</c:v>
                </c:pt>
                <c:pt idx="2">
                  <c:v>63.64</c:v>
                </c:pt>
                <c:pt idx="3">
                  <c:v>39.93</c:v>
                </c:pt>
                <c:pt idx="4">
                  <c:v>48.08</c:v>
                </c:pt>
              </c:numCache>
            </c:numRef>
          </c:val>
          <c:extLst>
            <c:ext xmlns:c16="http://schemas.microsoft.com/office/drawing/2014/chart" uri="{C3380CC4-5D6E-409C-BE32-E72D297353CC}">
              <c16:uniqueId val="{00000000-8B23-461F-AD09-5DE3F0439E8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8B23-461F-AD09-5DE3F0439E8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157.35</c:v>
                </c:pt>
                <c:pt idx="1">
                  <c:v>179.34</c:v>
                </c:pt>
                <c:pt idx="2">
                  <c:v>124.6</c:v>
                </c:pt>
                <c:pt idx="3">
                  <c:v>206.4</c:v>
                </c:pt>
                <c:pt idx="4">
                  <c:v>160.32</c:v>
                </c:pt>
              </c:numCache>
            </c:numRef>
          </c:val>
          <c:extLst>
            <c:ext xmlns:c16="http://schemas.microsoft.com/office/drawing/2014/chart" uri="{C3380CC4-5D6E-409C-BE32-E72D297353CC}">
              <c16:uniqueId val="{00000000-D026-43C0-8481-B030268851B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D026-43C0-8481-B030268851B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5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四万十町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17205</v>
      </c>
      <c r="AM8" s="68"/>
      <c r="AN8" s="68"/>
      <c r="AO8" s="68"/>
      <c r="AP8" s="68"/>
      <c r="AQ8" s="68"/>
      <c r="AR8" s="68"/>
      <c r="AS8" s="68"/>
      <c r="AT8" s="67">
        <f>データ!T6</f>
        <v>642.28</v>
      </c>
      <c r="AU8" s="67"/>
      <c r="AV8" s="67"/>
      <c r="AW8" s="67"/>
      <c r="AX8" s="67"/>
      <c r="AY8" s="67"/>
      <c r="AZ8" s="67"/>
      <c r="BA8" s="67"/>
      <c r="BB8" s="67">
        <f>データ!U6</f>
        <v>26.79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1.89</v>
      </c>
      <c r="Q10" s="67"/>
      <c r="R10" s="67"/>
      <c r="S10" s="67"/>
      <c r="T10" s="67"/>
      <c r="U10" s="67"/>
      <c r="V10" s="67"/>
      <c r="W10" s="67">
        <f>データ!Q6</f>
        <v>100</v>
      </c>
      <c r="X10" s="67"/>
      <c r="Y10" s="67"/>
      <c r="Z10" s="67"/>
      <c r="AA10" s="67"/>
      <c r="AB10" s="67"/>
      <c r="AC10" s="67"/>
      <c r="AD10" s="68">
        <f>データ!R6</f>
        <v>2790</v>
      </c>
      <c r="AE10" s="68"/>
      <c r="AF10" s="68"/>
      <c r="AG10" s="68"/>
      <c r="AH10" s="68"/>
      <c r="AI10" s="68"/>
      <c r="AJ10" s="68"/>
      <c r="AK10" s="2"/>
      <c r="AL10" s="68">
        <f>データ!V6</f>
        <v>322</v>
      </c>
      <c r="AM10" s="68"/>
      <c r="AN10" s="68"/>
      <c r="AO10" s="68"/>
      <c r="AP10" s="68"/>
      <c r="AQ10" s="68"/>
      <c r="AR10" s="68"/>
      <c r="AS10" s="68"/>
      <c r="AT10" s="67">
        <f>データ!W6</f>
        <v>0.24</v>
      </c>
      <c r="AU10" s="67"/>
      <c r="AV10" s="67"/>
      <c r="AW10" s="67"/>
      <c r="AX10" s="67"/>
      <c r="AY10" s="67"/>
      <c r="AZ10" s="67"/>
      <c r="BA10" s="67"/>
      <c r="BB10" s="67">
        <f>データ!X6</f>
        <v>1341.67</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43</v>
      </c>
      <c r="O86" s="26" t="str">
        <f>データ!EO6</f>
        <v>【0.02】</v>
      </c>
    </row>
  </sheetData>
  <sheetProtection algorithmName="SHA-512" hashValue="R/8uypH5e1FKaKzPLO3vMqwP3+jHZmrjRtILTxsovG5S5Z1OCt5jZQNtZ2umfm8WNgdVmB9r7T59mZGIgn1qKA==" saltValue="GrJ+46LO8NZTMlEXRIVvi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394122</v>
      </c>
      <c r="D6" s="33">
        <f t="shared" si="3"/>
        <v>47</v>
      </c>
      <c r="E6" s="33">
        <f t="shared" si="3"/>
        <v>17</v>
      </c>
      <c r="F6" s="33">
        <f t="shared" si="3"/>
        <v>5</v>
      </c>
      <c r="G6" s="33">
        <f t="shared" si="3"/>
        <v>0</v>
      </c>
      <c r="H6" s="33" t="str">
        <f t="shared" si="3"/>
        <v>高知県　四万十町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1.89</v>
      </c>
      <c r="Q6" s="34">
        <f t="shared" si="3"/>
        <v>100</v>
      </c>
      <c r="R6" s="34">
        <f t="shared" si="3"/>
        <v>2790</v>
      </c>
      <c r="S6" s="34">
        <f t="shared" si="3"/>
        <v>17205</v>
      </c>
      <c r="T6" s="34">
        <f t="shared" si="3"/>
        <v>642.28</v>
      </c>
      <c r="U6" s="34">
        <f t="shared" si="3"/>
        <v>26.79</v>
      </c>
      <c r="V6" s="34">
        <f t="shared" si="3"/>
        <v>322</v>
      </c>
      <c r="W6" s="34">
        <f t="shared" si="3"/>
        <v>0.24</v>
      </c>
      <c r="X6" s="34">
        <f t="shared" si="3"/>
        <v>1341.67</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47.45</v>
      </c>
      <c r="BR6" s="35">
        <f t="shared" ref="BR6:BZ6" si="8">IF(BR7="",NA(),BR7)</f>
        <v>44.73</v>
      </c>
      <c r="BS6" s="35">
        <f t="shared" si="8"/>
        <v>63.64</v>
      </c>
      <c r="BT6" s="35">
        <f t="shared" si="8"/>
        <v>39.93</v>
      </c>
      <c r="BU6" s="35">
        <f t="shared" si="8"/>
        <v>48.08</v>
      </c>
      <c r="BV6" s="35">
        <f t="shared" si="8"/>
        <v>50.82</v>
      </c>
      <c r="BW6" s="35">
        <f t="shared" si="8"/>
        <v>52.19</v>
      </c>
      <c r="BX6" s="35">
        <f t="shared" si="8"/>
        <v>55.32</v>
      </c>
      <c r="BY6" s="35">
        <f t="shared" si="8"/>
        <v>59.8</v>
      </c>
      <c r="BZ6" s="35">
        <f t="shared" si="8"/>
        <v>57.77</v>
      </c>
      <c r="CA6" s="34" t="str">
        <f>IF(CA7="","",IF(CA7="-","【-】","【"&amp;SUBSTITUTE(TEXT(CA7,"#,##0.00"),"-","△")&amp;"】"))</f>
        <v>【59.51】</v>
      </c>
      <c r="CB6" s="35">
        <f>IF(CB7="",NA(),CB7)</f>
        <v>157.35</v>
      </c>
      <c r="CC6" s="35">
        <f t="shared" ref="CC6:CK6" si="9">IF(CC7="",NA(),CC7)</f>
        <v>179.34</v>
      </c>
      <c r="CD6" s="35">
        <f t="shared" si="9"/>
        <v>124.6</v>
      </c>
      <c r="CE6" s="35">
        <f t="shared" si="9"/>
        <v>206.4</v>
      </c>
      <c r="CF6" s="35">
        <f t="shared" si="9"/>
        <v>160.32</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36.520000000000003</v>
      </c>
      <c r="CN6" s="35">
        <f t="shared" ref="CN6:CV6" si="10">IF(CN7="",NA(),CN7)</f>
        <v>35.96</v>
      </c>
      <c r="CO6" s="35">
        <f t="shared" si="10"/>
        <v>35.96</v>
      </c>
      <c r="CP6" s="35">
        <f t="shared" si="10"/>
        <v>34.270000000000003</v>
      </c>
      <c r="CQ6" s="35">
        <f t="shared" si="10"/>
        <v>35.96</v>
      </c>
      <c r="CR6" s="35">
        <f t="shared" si="10"/>
        <v>53.24</v>
      </c>
      <c r="CS6" s="35">
        <f t="shared" si="10"/>
        <v>52.31</v>
      </c>
      <c r="CT6" s="35">
        <f t="shared" si="10"/>
        <v>60.65</v>
      </c>
      <c r="CU6" s="35">
        <f t="shared" si="10"/>
        <v>51.75</v>
      </c>
      <c r="CV6" s="35">
        <f t="shared" si="10"/>
        <v>50.68</v>
      </c>
      <c r="CW6" s="34" t="str">
        <f>IF(CW7="","",IF(CW7="-","【-】","【"&amp;SUBSTITUTE(TEXT(CW7,"#,##0.00"),"-","△")&amp;"】"))</f>
        <v>【52.23】</v>
      </c>
      <c r="CX6" s="35">
        <f>IF(CX7="",NA(),CX7)</f>
        <v>85.76</v>
      </c>
      <c r="CY6" s="35">
        <f t="shared" ref="CY6:DG6" si="11">IF(CY7="",NA(),CY7)</f>
        <v>79.88</v>
      </c>
      <c r="CZ6" s="35">
        <f t="shared" si="11"/>
        <v>76.42</v>
      </c>
      <c r="DA6" s="35">
        <f t="shared" si="11"/>
        <v>77.650000000000006</v>
      </c>
      <c r="DB6" s="35">
        <f t="shared" si="11"/>
        <v>77.02</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394122</v>
      </c>
      <c r="D7" s="37">
        <v>47</v>
      </c>
      <c r="E7" s="37">
        <v>17</v>
      </c>
      <c r="F7" s="37">
        <v>5</v>
      </c>
      <c r="G7" s="37">
        <v>0</v>
      </c>
      <c r="H7" s="37" t="s">
        <v>97</v>
      </c>
      <c r="I7" s="37" t="s">
        <v>98</v>
      </c>
      <c r="J7" s="37" t="s">
        <v>99</v>
      </c>
      <c r="K7" s="37" t="s">
        <v>100</v>
      </c>
      <c r="L7" s="37" t="s">
        <v>101</v>
      </c>
      <c r="M7" s="37" t="s">
        <v>102</v>
      </c>
      <c r="N7" s="38" t="s">
        <v>103</v>
      </c>
      <c r="O7" s="38" t="s">
        <v>104</v>
      </c>
      <c r="P7" s="38">
        <v>1.89</v>
      </c>
      <c r="Q7" s="38">
        <v>100</v>
      </c>
      <c r="R7" s="38">
        <v>2790</v>
      </c>
      <c r="S7" s="38">
        <v>17205</v>
      </c>
      <c r="T7" s="38">
        <v>642.28</v>
      </c>
      <c r="U7" s="38">
        <v>26.79</v>
      </c>
      <c r="V7" s="38">
        <v>322</v>
      </c>
      <c r="W7" s="38">
        <v>0.24</v>
      </c>
      <c r="X7" s="38">
        <v>1341.67</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1044.8</v>
      </c>
      <c r="BL7" s="38">
        <v>1081.8</v>
      </c>
      <c r="BM7" s="38">
        <v>974.93</v>
      </c>
      <c r="BN7" s="38">
        <v>855.8</v>
      </c>
      <c r="BO7" s="38">
        <v>789.46</v>
      </c>
      <c r="BP7" s="38">
        <v>747.76</v>
      </c>
      <c r="BQ7" s="38">
        <v>47.45</v>
      </c>
      <c r="BR7" s="38">
        <v>44.73</v>
      </c>
      <c r="BS7" s="38">
        <v>63.64</v>
      </c>
      <c r="BT7" s="38">
        <v>39.93</v>
      </c>
      <c r="BU7" s="38">
        <v>48.08</v>
      </c>
      <c r="BV7" s="38">
        <v>50.82</v>
      </c>
      <c r="BW7" s="38">
        <v>52.19</v>
      </c>
      <c r="BX7" s="38">
        <v>55.32</v>
      </c>
      <c r="BY7" s="38">
        <v>59.8</v>
      </c>
      <c r="BZ7" s="38">
        <v>57.77</v>
      </c>
      <c r="CA7" s="38">
        <v>59.51</v>
      </c>
      <c r="CB7" s="38">
        <v>157.35</v>
      </c>
      <c r="CC7" s="38">
        <v>179.34</v>
      </c>
      <c r="CD7" s="38">
        <v>124.6</v>
      </c>
      <c r="CE7" s="38">
        <v>206.4</v>
      </c>
      <c r="CF7" s="38">
        <v>160.32</v>
      </c>
      <c r="CG7" s="38">
        <v>300.52</v>
      </c>
      <c r="CH7" s="38">
        <v>296.14</v>
      </c>
      <c r="CI7" s="38">
        <v>283.17</v>
      </c>
      <c r="CJ7" s="38">
        <v>263.76</v>
      </c>
      <c r="CK7" s="38">
        <v>274.35000000000002</v>
      </c>
      <c r="CL7" s="38">
        <v>261.45999999999998</v>
      </c>
      <c r="CM7" s="38">
        <v>36.520000000000003</v>
      </c>
      <c r="CN7" s="38">
        <v>35.96</v>
      </c>
      <c r="CO7" s="38">
        <v>35.96</v>
      </c>
      <c r="CP7" s="38">
        <v>34.270000000000003</v>
      </c>
      <c r="CQ7" s="38">
        <v>35.96</v>
      </c>
      <c r="CR7" s="38">
        <v>53.24</v>
      </c>
      <c r="CS7" s="38">
        <v>52.31</v>
      </c>
      <c r="CT7" s="38">
        <v>60.65</v>
      </c>
      <c r="CU7" s="38">
        <v>51.75</v>
      </c>
      <c r="CV7" s="38">
        <v>50.68</v>
      </c>
      <c r="CW7" s="38">
        <v>52.23</v>
      </c>
      <c r="CX7" s="38">
        <v>85.76</v>
      </c>
      <c r="CY7" s="38">
        <v>79.88</v>
      </c>
      <c r="CZ7" s="38">
        <v>76.42</v>
      </c>
      <c r="DA7" s="38">
        <v>77.650000000000006</v>
      </c>
      <c r="DB7" s="38">
        <v>77.02</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高知県中西部電算協議会</cp:lastModifiedBy>
  <dcterms:created xsi:type="dcterms:W3CDTF">2019-12-05T05:22:51Z</dcterms:created>
  <dcterms:modified xsi:type="dcterms:W3CDTF">2020-01-14T01:34:32Z</dcterms:modified>
  <cp:category/>
</cp:coreProperties>
</file>