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ohara\Desktop\農集排\31農集排\20200109_経営比較分析表の分析等について（依頼）\"/>
    </mc:Choice>
  </mc:AlternateContent>
  <workbookProtection workbookAlgorithmName="SHA-512" workbookHashValue="AX+mjAIHbCgp0ygqBS0BkAxjZA0EgfbibcyIA0iSYZKb6TZINhBtl1qeUxwWBf6fCL4177UpAFUfzgwDTR3Bcg==" workbookSaltValue="8xbjrh8DToIfHKUbRRsLqg==" workbookSpinCount="100000" lockStructure="1"/>
  <bookViews>
    <workbookView xWindow="0" yWindow="0" windowWidth="19200" windowHeight="109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P10" i="4"/>
  <c r="B10" i="4"/>
  <c r="BB8" i="4"/>
  <c r="AT8" i="4"/>
  <c r="AD8" i="4"/>
  <c r="W8" i="4"/>
  <c r="I8" i="4"/>
  <c r="B8" i="4"/>
  <c r="B6" i="4"/>
  <c r="D10" i="5" l="1"/>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<sst xmlns="http://schemas.openxmlformats.org/spreadsheetml/2006/main" count="228" uniqueCount="113">
  <si>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</si>
  <si>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</si>
  <si>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</si>
  <si>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</si>
  <si>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</si>
  <si>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</si>
  <si>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</si>
  <si>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</si>
  <si>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</si>
  <si>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</si>
  <si>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</si>
  <si>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</si>
  <si>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</si>
  <si>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</si>
  <si>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</si>
  <si>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</si>
  <si>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</si>
  <si>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</si>
  <si>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</si>
  <si>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</si>
  <si>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</si>
  <si>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</si>
  <si>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</si>
  <si>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</si>
  <si>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</si>
  <si>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</si>
  <si>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</si>
  <si>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</si>
  <si>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</si>
  <si>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</si>
  <si>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</si>
  <si>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</si>
  <si>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</si>
  <si>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</si>
  <si>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</si>
  <si>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</si>
  <si>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</si>
  <si>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</si>
  <si>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</si>
  <si>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</si>
  <si>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</si>
  <si>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</si>
  <si>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</si>
  <si>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</si>
  <si>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</si>
  <si>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</si>
  <si>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</si>
  <si>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</si>
  <si>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</si>
  <si>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</si>
  <si>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</si>
  <si>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</si>
  <si>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</si>
  <si>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</si>
  <si>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</si>
  <si>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</si>
  <si>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</si>
  <si>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</si>
  <si>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</si>
  <si>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</si>
  <si>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</si>
  <si>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</si>
  <si>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</si>
  <si>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</si>
  <si>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</si>
  <si>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</si>
  <si>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</si>
  <si>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</si>
  <si>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</si>
  <si>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</si>
  <si>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</si>
  <si>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</si>
  <si>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</si>
  <si>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</si>
  <si>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</si>
  <si>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</si>
  <si>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</si>
  <si>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</si>
  <si>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</si>
  <si>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</si>
  <si>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</si>
  <si>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</si>
  <si>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</si>
  <si>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</si>
  <si>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</si>
  <si>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</si>
  <si>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</si>
  <si>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</si>
  <si>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</si>
  <si>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</si>
  <si>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</si>
  <si>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</si>
  <si>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</si>
  <si>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</si>
  <si>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</si>
  <si>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</si>
  <si>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</si>
  <si>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三原村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</si>
  <si>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</si>
  <si>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</si>
  <si>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</si>
  <si>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</si>
  <si>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</si>
  <si>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</si>
  <si>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</si>
  <si>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</si>
  <si>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</si>
  <si>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</si>
  <si>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</si>
  <si>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</si>
  <si>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収益的収支比率は、100％で推移しているが、経費回収率は100％を下回っている。現状では使用料収入だけでは下水道事業にかかる経費は賄えておらず、一般会計繰入金で賄っている状態である。
　また、施設利用率、水洗化率共に平均を下回っており、農業集落排水への加入率が低いことが分かる。
　今後、経営の健全性・効率化に向け、更なる加入促進に取り組んで行く必要がある。</t>
    <rPh sb="54" eb="57">
      <t>ゲスイドウ</t>
    </rPh>
    <rPh sb="57" eb="59">
      <t>ジギョウ</t>
    </rPh>
    <rPh sb="63" eb="65">
      <t>ケイヒ</t>
    </rPh>
    <rPh sb="142" eb="144">
      <t>コンゴ</t>
    </rPh>
    <rPh sb="145" eb="147">
      <t>ケイエイ</t>
    </rPh>
    <rPh sb="148" eb="150">
      <t>ケンゼン</t>
    </rPh>
    <rPh sb="150" eb="151">
      <t>セイ</t>
    </rPh>
    <rPh sb="152" eb="155">
      <t>コウリツカ</t>
    </rPh>
    <rPh sb="156" eb="157">
      <t>ム</t>
    </rPh>
    <rPh sb="159" eb="160">
      <t>サラ</t>
    </rPh>
    <phoneticPr fontId="4"/>
  </si>
  <si>
    <t>　平成27年度に策定をした農業集落排水事業機能強化対策計画概要書を基に、汚水処理施設の主要部品の更新、機器更新等の機能強化対策の工事を平成29年度～令和元年度の3ヶ年にかけて実施している。</t>
    <rPh sb="74" eb="76">
      <t>レイワ</t>
    </rPh>
    <rPh sb="76" eb="77">
      <t>モト</t>
    </rPh>
    <phoneticPr fontId="4"/>
  </si>
  <si>
    <t>　経営の健全性、施設利用率、水洗化率の上昇に向け、今後とも、農業集落排水施設への加入を促進していく必要がある。
　最適整備構想を基に施設の強化（施設等の機器の修繕、ポンプの修繕、不明水対策等）を行い、安定した処理能力を目指す。</t>
    <rPh sb="1" eb="3">
      <t>ケイエイ</t>
    </rPh>
    <rPh sb="4" eb="7">
      <t>ケンゼンセイ</t>
    </rPh>
    <rPh sb="72" eb="74">
      <t>シセツ</t>
    </rPh>
    <rPh sb="74" eb="75">
      <t>トウ</t>
    </rPh>
    <rPh sb="76" eb="78">
      <t>キキ</t>
    </rPh>
    <rPh sb="79" eb="81">
      <t>シュウゼン</t>
    </rPh>
    <rPh sb="86" eb="88">
      <t>シュウゼン</t>
    </rPh>
    <rPh sb="100" eb="102">
      <t>アンテイ</t>
    </rPh>
    <rPh sb="104" eb="106">
      <t>ショリ</t>
    </rPh>
    <rPh sb="106" eb="108">
      <t>ノウリョク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</si>
</sst>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7A-4C90-9C2B-920159B41C9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F67A-4C90-9C2B-920159B41C9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37.5</c:v>
                </c:pt>
                <c:pt idx="1">
                  <c:v>35.56</c:v>
                </c:pt>
                <c:pt idx="2">
                  <c:v>37.5</c:v>
                </c:pt>
                <c:pt idx="3">
                  <c:v>37.78</c:v>
                </c:pt>
                <c:pt idx="4">
                  <c:v>37.22</c:v>
                </c:pt>
              </c:numCache>
            </c:numRef>
          </c:val>
          <c:extLst>
            <c:ext xmlns:c16="http://schemas.microsoft.com/office/drawing/2014/chart" uri="{C3380CC4-5D6E-409C-BE32-E72D297353CC}">
              <c16:uniqueId val="{00000000-1442-4E22-894D-6390F7442C4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1442-4E22-894D-6390F7442C4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48.74</c:v>
                </c:pt>
                <c:pt idx="1">
                  <c:v>50.47</c:v>
                </c:pt>
                <c:pt idx="2">
                  <c:v>51.67</c:v>
                </c:pt>
                <c:pt idx="3">
                  <c:v>52.66</c:v>
                </c:pt>
                <c:pt idx="4">
                  <c:v>55.61</c:v>
                </c:pt>
              </c:numCache>
            </c:numRef>
          </c:val>
          <c:extLst>
            <c:ext xmlns:c16="http://schemas.microsoft.com/office/drawing/2014/chart" uri="{C3380CC4-5D6E-409C-BE32-E72D297353CC}">
              <c16:uniqueId val="{00000000-FE5E-4D23-A544-487552F6DF2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FE5E-4D23-A544-487552F6DF2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911-4BB7-BE94-0150E03503D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11-4BB7-BE94-0150E03503D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D5-47BB-B20E-46D5AECED49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D5-47BB-B20E-46D5AECED49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72-4B4A-AA11-C92358BDD07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72-4B4A-AA11-C92358BDD07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16-49C4-9571-988FCC72B0C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16-49C4-9571-988FCC72B0C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9C-4823-9606-F795B023DEE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9C-4823-9606-F795B023DEE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3885.64</c:v>
                </c:pt>
                <c:pt idx="1">
                  <c:v>0</c:v>
                </c:pt>
                <c:pt idx="2">
                  <c:v>0</c:v>
                </c:pt>
                <c:pt idx="3">
                  <c:v>0</c:v>
                </c:pt>
                <c:pt idx="4">
                  <c:v>0</c:v>
                </c:pt>
              </c:numCache>
            </c:numRef>
          </c:val>
          <c:extLst>
            <c:ext xmlns:c16="http://schemas.microsoft.com/office/drawing/2014/chart" uri="{C3380CC4-5D6E-409C-BE32-E72D297353CC}">
              <c16:uniqueId val="{00000000-1D8C-4935-94E6-D1B42A74BE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1D8C-4935-94E6-D1B42A74BE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81.47</c:v>
                </c:pt>
                <c:pt idx="1">
                  <c:v>43.35</c:v>
                </c:pt>
                <c:pt idx="2">
                  <c:v>83.05</c:v>
                </c:pt>
                <c:pt idx="3">
                  <c:v>73.17</c:v>
                </c:pt>
                <c:pt idx="4">
                  <c:v>76.599999999999994</c:v>
                </c:pt>
              </c:numCache>
            </c:numRef>
          </c:val>
          <c:extLst>
            <c:ext xmlns:c16="http://schemas.microsoft.com/office/drawing/2014/chart" uri="{C3380CC4-5D6E-409C-BE32-E72D297353CC}">
              <c16:uniqueId val="{00000000-2ED5-4E72-A488-9D0A34B3845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2ED5-4E72-A488-9D0A34B3845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131.16</c:v>
                </c:pt>
                <c:pt idx="1">
                  <c:v>246.81</c:v>
                </c:pt>
                <c:pt idx="2">
                  <c:v>128.58000000000001</c:v>
                </c:pt>
                <c:pt idx="3">
                  <c:v>150</c:v>
                </c:pt>
                <c:pt idx="4">
                  <c:v>150.01</c:v>
                </c:pt>
              </c:numCache>
            </c:numRef>
          </c:val>
          <c:extLst>
            <c:ext xmlns:c16="http://schemas.microsoft.com/office/drawing/2014/chart" uri="{C3380CC4-5D6E-409C-BE32-E72D297353CC}">
              <c16:uniqueId val="{00000000-EFB4-40A8-8ACF-D83121ED298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EFB4-40A8-8ACF-D83121ED298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三原村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1531</v>
      </c>
      <c r="AM8" s="68"/>
      <c r="AN8" s="68"/>
      <c r="AO8" s="68"/>
      <c r="AP8" s="68"/>
      <c r="AQ8" s="68"/>
      <c r="AR8" s="68"/>
      <c r="AS8" s="68"/>
      <c r="AT8" s="67">
        <f>データ!T6</f>
        <v>85.37</v>
      </c>
      <c r="AU8" s="67"/>
      <c r="AV8" s="67"/>
      <c r="AW8" s="67"/>
      <c r="AX8" s="67"/>
      <c r="AY8" s="67"/>
      <c r="AZ8" s="67"/>
      <c r="BA8" s="67"/>
      <c r="BB8" s="67">
        <f>データ!U6</f>
        <v>17.93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52.52</v>
      </c>
      <c r="Q10" s="67"/>
      <c r="R10" s="67"/>
      <c r="S10" s="67"/>
      <c r="T10" s="67"/>
      <c r="U10" s="67"/>
      <c r="V10" s="67"/>
      <c r="W10" s="67">
        <f>データ!Q6</f>
        <v>100</v>
      </c>
      <c r="X10" s="67"/>
      <c r="Y10" s="67"/>
      <c r="Z10" s="67"/>
      <c r="AA10" s="67"/>
      <c r="AB10" s="67"/>
      <c r="AC10" s="67"/>
      <c r="AD10" s="68">
        <f>データ!R6</f>
        <v>2052</v>
      </c>
      <c r="AE10" s="68"/>
      <c r="AF10" s="68"/>
      <c r="AG10" s="68"/>
      <c r="AH10" s="68"/>
      <c r="AI10" s="68"/>
      <c r="AJ10" s="68"/>
      <c r="AK10" s="2"/>
      <c r="AL10" s="68">
        <f>データ!V6</f>
        <v>793</v>
      </c>
      <c r="AM10" s="68"/>
      <c r="AN10" s="68"/>
      <c r="AO10" s="68"/>
      <c r="AP10" s="68"/>
      <c r="AQ10" s="68"/>
      <c r="AR10" s="68"/>
      <c r="AS10" s="68"/>
      <c r="AT10" s="67">
        <f>データ!W6</f>
        <v>0.63</v>
      </c>
      <c r="AU10" s="67"/>
      <c r="AV10" s="67"/>
      <c r="AW10" s="67"/>
      <c r="AX10" s="67"/>
      <c r="AY10" s="67"/>
      <c r="AZ10" s="67"/>
      <c r="BA10" s="67"/>
      <c r="BB10" s="67">
        <f>データ!X6</f>
        <v>1258.73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dp0cOUuDMR4YrP6ZEeYsPngcu/MXGs7KJFMUuvOb8DDJXxwsGXBtrKOTtem2n+jZek5OPPxdsXmoruG9HBQAaw==" saltValue="vK/sZ/lFKXAosra4imdkN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394271</v>
      </c>
      <c r="D6" s="33">
        <f t="shared" si="3"/>
        <v>47</v>
      </c>
      <c r="E6" s="33">
        <f t="shared" si="3"/>
        <v>17</v>
      </c>
      <c r="F6" s="33">
        <f t="shared" si="3"/>
        <v>5</v>
      </c>
      <c r="G6" s="33">
        <f t="shared" si="3"/>
        <v>0</v>
      </c>
      <c r="H6" s="33" t="str">
        <f t="shared" si="3"/>
        <v>高知県　三原村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52.52</v>
      </c>
      <c r="Q6" s="34">
        <f t="shared" si="3"/>
        <v>100</v>
      </c>
      <c r="R6" s="34">
        <f t="shared" si="3"/>
        <v>2052</v>
      </c>
      <c r="S6" s="34">
        <f t="shared" si="3"/>
        <v>1531</v>
      </c>
      <c r="T6" s="34">
        <f t="shared" si="3"/>
        <v>85.37</v>
      </c>
      <c r="U6" s="34">
        <f t="shared" si="3"/>
        <v>17.93</v>
      </c>
      <c r="V6" s="34">
        <f t="shared" si="3"/>
        <v>793</v>
      </c>
      <c r="W6" s="34">
        <f t="shared" si="3"/>
        <v>0.63</v>
      </c>
      <c r="X6" s="34">
        <f t="shared" si="3"/>
        <v>1258.73</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3885.64</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81.47</v>
      </c>
      <c r="BR6" s="35">
        <f t="shared" ref="BR6:BZ6" si="8">IF(BR7="",NA(),BR7)</f>
        <v>43.35</v>
      </c>
      <c r="BS6" s="35">
        <f t="shared" si="8"/>
        <v>83.05</v>
      </c>
      <c r="BT6" s="35">
        <f t="shared" si="8"/>
        <v>73.17</v>
      </c>
      <c r="BU6" s="35">
        <f t="shared" si="8"/>
        <v>76.599999999999994</v>
      </c>
      <c r="BV6" s="35">
        <f t="shared" si="8"/>
        <v>50.82</v>
      </c>
      <c r="BW6" s="35">
        <f t="shared" si="8"/>
        <v>52.19</v>
      </c>
      <c r="BX6" s="35">
        <f t="shared" si="8"/>
        <v>55.32</v>
      </c>
      <c r="BY6" s="35">
        <f t="shared" si="8"/>
        <v>59.8</v>
      </c>
      <c r="BZ6" s="35">
        <f t="shared" si="8"/>
        <v>57.77</v>
      </c>
      <c r="CA6" s="34" t="str">
        <f>IF(CA7="","",IF(CA7="-","【-】","【"&amp;SUBSTITUTE(TEXT(CA7,"#,##0.00"),"-","△")&amp;"】"))</f>
        <v>【59.51】</v>
      </c>
      <c r="CB6" s="35">
        <f>IF(CB7="",NA(),CB7)</f>
        <v>131.16</v>
      </c>
      <c r="CC6" s="35">
        <f t="shared" ref="CC6:CK6" si="9">IF(CC7="",NA(),CC7)</f>
        <v>246.81</v>
      </c>
      <c r="CD6" s="35">
        <f t="shared" si="9"/>
        <v>128.58000000000001</v>
      </c>
      <c r="CE6" s="35">
        <f t="shared" si="9"/>
        <v>150</v>
      </c>
      <c r="CF6" s="35">
        <f t="shared" si="9"/>
        <v>150.01</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37.5</v>
      </c>
      <c r="CN6" s="35">
        <f t="shared" ref="CN6:CV6" si="10">IF(CN7="",NA(),CN7)</f>
        <v>35.56</v>
      </c>
      <c r="CO6" s="35">
        <f t="shared" si="10"/>
        <v>37.5</v>
      </c>
      <c r="CP6" s="35">
        <f t="shared" si="10"/>
        <v>37.78</v>
      </c>
      <c r="CQ6" s="35">
        <f t="shared" si="10"/>
        <v>37.22</v>
      </c>
      <c r="CR6" s="35">
        <f t="shared" si="10"/>
        <v>53.24</v>
      </c>
      <c r="CS6" s="35">
        <f t="shared" si="10"/>
        <v>52.31</v>
      </c>
      <c r="CT6" s="35">
        <f t="shared" si="10"/>
        <v>60.65</v>
      </c>
      <c r="CU6" s="35">
        <f t="shared" si="10"/>
        <v>51.75</v>
      </c>
      <c r="CV6" s="35">
        <f t="shared" si="10"/>
        <v>50.68</v>
      </c>
      <c r="CW6" s="34" t="str">
        <f>IF(CW7="","",IF(CW7="-","【-】","【"&amp;SUBSTITUTE(TEXT(CW7,"#,##0.00"),"-","△")&amp;"】"))</f>
        <v>【52.23】</v>
      </c>
      <c r="CX6" s="35">
        <f>IF(CX7="",NA(),CX7)</f>
        <v>48.74</v>
      </c>
      <c r="CY6" s="35">
        <f t="shared" ref="CY6:DG6" si="11">IF(CY7="",NA(),CY7)</f>
        <v>50.47</v>
      </c>
      <c r="CZ6" s="35">
        <f t="shared" si="11"/>
        <v>51.67</v>
      </c>
      <c r="DA6" s="35">
        <f t="shared" si="11"/>
        <v>52.66</v>
      </c>
      <c r="DB6" s="35">
        <f t="shared" si="11"/>
        <v>55.61</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394271</v>
      </c>
      <c r="D7" s="37">
        <v>47</v>
      </c>
      <c r="E7" s="37">
        <v>17</v>
      </c>
      <c r="F7" s="37">
        <v>5</v>
      </c>
      <c r="G7" s="37">
        <v>0</v>
      </c>
      <c r="H7" s="37" t="s">
        <v>97</v>
      </c>
      <c r="I7" s="37" t="s">
        <v>98</v>
      </c>
      <c r="J7" s="37" t="s">
        <v>99</v>
      </c>
      <c r="K7" s="37" t="s">
        <v>100</v>
      </c>
      <c r="L7" s="37" t="s">
        <v>101</v>
      </c>
      <c r="M7" s="37" t="s">
        <v>102</v>
      </c>
      <c r="N7" s="38" t="s">
        <v>103</v>
      </c>
      <c r="O7" s="38" t="s">
        <v>104</v>
      </c>
      <c r="P7" s="38">
        <v>52.52</v>
      </c>
      <c r="Q7" s="38">
        <v>100</v>
      </c>
      <c r="R7" s="38">
        <v>2052</v>
      </c>
      <c r="S7" s="38">
        <v>1531</v>
      </c>
      <c r="T7" s="38">
        <v>85.37</v>
      </c>
      <c r="U7" s="38">
        <v>17.93</v>
      </c>
      <c r="V7" s="38">
        <v>793</v>
      </c>
      <c r="W7" s="38">
        <v>0.63</v>
      </c>
      <c r="X7" s="38">
        <v>1258.73</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3885.64</v>
      </c>
      <c r="BG7" s="38">
        <v>0</v>
      </c>
      <c r="BH7" s="38">
        <v>0</v>
      </c>
      <c r="BI7" s="38">
        <v>0</v>
      </c>
      <c r="BJ7" s="38">
        <v>0</v>
      </c>
      <c r="BK7" s="38">
        <v>1044.8</v>
      </c>
      <c r="BL7" s="38">
        <v>1081.8</v>
      </c>
      <c r="BM7" s="38">
        <v>974.93</v>
      </c>
      <c r="BN7" s="38">
        <v>855.8</v>
      </c>
      <c r="BO7" s="38">
        <v>789.46</v>
      </c>
      <c r="BP7" s="38">
        <v>747.76</v>
      </c>
      <c r="BQ7" s="38">
        <v>81.47</v>
      </c>
      <c r="BR7" s="38">
        <v>43.35</v>
      </c>
      <c r="BS7" s="38">
        <v>83.05</v>
      </c>
      <c r="BT7" s="38">
        <v>73.17</v>
      </c>
      <c r="BU7" s="38">
        <v>76.599999999999994</v>
      </c>
      <c r="BV7" s="38">
        <v>50.82</v>
      </c>
      <c r="BW7" s="38">
        <v>52.19</v>
      </c>
      <c r="BX7" s="38">
        <v>55.32</v>
      </c>
      <c r="BY7" s="38">
        <v>59.8</v>
      </c>
      <c r="BZ7" s="38">
        <v>57.77</v>
      </c>
      <c r="CA7" s="38">
        <v>59.51</v>
      </c>
      <c r="CB7" s="38">
        <v>131.16</v>
      </c>
      <c r="CC7" s="38">
        <v>246.81</v>
      </c>
      <c r="CD7" s="38">
        <v>128.58000000000001</v>
      </c>
      <c r="CE7" s="38">
        <v>150</v>
      </c>
      <c r="CF7" s="38">
        <v>150.01</v>
      </c>
      <c r="CG7" s="38">
        <v>300.52</v>
      </c>
      <c r="CH7" s="38">
        <v>296.14</v>
      </c>
      <c r="CI7" s="38">
        <v>283.17</v>
      </c>
      <c r="CJ7" s="38">
        <v>263.76</v>
      </c>
      <c r="CK7" s="38">
        <v>274.35000000000002</v>
      </c>
      <c r="CL7" s="38">
        <v>261.45999999999998</v>
      </c>
      <c r="CM7" s="38">
        <v>37.5</v>
      </c>
      <c r="CN7" s="38">
        <v>35.56</v>
      </c>
      <c r="CO7" s="38">
        <v>37.5</v>
      </c>
      <c r="CP7" s="38">
        <v>37.78</v>
      </c>
      <c r="CQ7" s="38">
        <v>37.22</v>
      </c>
      <c r="CR7" s="38">
        <v>53.24</v>
      </c>
      <c r="CS7" s="38">
        <v>52.31</v>
      </c>
      <c r="CT7" s="38">
        <v>60.65</v>
      </c>
      <c r="CU7" s="38">
        <v>51.75</v>
      </c>
      <c r="CV7" s="38">
        <v>50.68</v>
      </c>
      <c r="CW7" s="38">
        <v>52.23</v>
      </c>
      <c r="CX7" s="38">
        <v>48.74</v>
      </c>
      <c r="CY7" s="38">
        <v>50.47</v>
      </c>
      <c r="CZ7" s="38">
        <v>51.67</v>
      </c>
      <c r="DA7" s="38">
        <v>52.66</v>
      </c>
      <c r="DB7" s="38">
        <v>55.61</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大原　健太</cp:lastModifiedBy>
  <dcterms:created xsi:type="dcterms:W3CDTF">2019-12-05T05:22:52Z</dcterms:created>
  <dcterms:modified xsi:type="dcterms:W3CDTF">2020-01-29T07:20:38Z</dcterms:modified>
  <cp:category/>
</cp:coreProperties>
</file>