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P19FRD01H\users$\iyoki-h\デスクトップ\【依頼：0128〆】公営企業に係る経営比較分析表（平成30年度決算）の分析等について（依頼）\提出用\"/>
    </mc:Choice>
  </mc:AlternateContent>
  <workbookProtection workbookAlgorithmName="SHA-512" workbookHashValue="7+QvuOeiYj8cg04a1LpcAlKQGU8AIXYWPMdpvOWBlowWVRkrckffPnD5Z8WRsYH7MS2wRC7Vu5YNcJLpMU/6gg==" workbookSaltValue="e789hgCK28JMgXxp31P2Eg==" workbookSpinCount="100000" lockStructure="1"/>
  <bookViews>
    <workbookView xWindow="0" yWindow="0" windowWidth="19335" windowHeight="11280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P10" i="4"/>
  <c r="I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<sst xmlns="http://schemas.openxmlformats.org/spreadsheetml/2006/main" count="228" uniqueCount="114">
  <si>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</si>
  <si>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</si>
  <si>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</si>
  <si>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</si>
  <si>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</si>
  <si>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</si>
  <si>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</si>
  <si>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</si>
  <si>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</si>
  <si>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</si>
  <si>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</si>
  <si>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</si>
  <si>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</si>
  <si>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</si>
  <si>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</si>
  <si>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</si>
  <si>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</si>
  <si>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</si>
  <si>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</si>
  <si>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</si>
  <si>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</si>
  <si>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</si>
  <si>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</si>
  <si>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</si>
  <si>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</si>
  <si>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</si>
  <si>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</si>
  <si>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</si>
  <si>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</si>
  <si>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</si>
  <si>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</si>
  <si>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</si>
  <si>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</si>
  <si>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</si>
  <si>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</si>
  <si>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</si>
  <si>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</si>
  <si>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</si>
  <si>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</si>
  <si>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</si>
  <si>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</si>
  <si>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</si>
  <si>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</si>
  <si>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</si>
  <si>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</si>
  <si>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</si>
  <si>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</si>
  <si>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</si>
  <si>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</si>
  <si>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</si>
  <si>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</si>
  <si>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</si>
  <si>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</si>
  <si>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</si>
  <si>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</si>
  <si>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</si>
  <si>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</si>
  <si>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</si>
  <si>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</si>
  <si>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</si>
  <si>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</si>
  <si>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</si>
  <si>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</si>
  <si>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</si>
  <si>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</si>
  <si>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</si>
  <si>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</si>
  <si>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</si>
  <si>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</si>
  <si>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</si>
  <si>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</si>
  <si>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</si>
  <si>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</si>
  <si>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</si>
  <si>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</si>
  <si>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</si>
  <si>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</si>
  <si>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</si>
  <si>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</si>
  <si>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</si>
  <si>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</si>
  <si>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</si>
  <si>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</si>
  <si>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</si>
  <si>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</si>
  <si>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</si>
  <si>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</si>
  <si>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</si>
  <si>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</si>
  <si>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</si>
  <si>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</si>
  <si>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</si>
  <si>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</si>
  <si>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</si>
  <si>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</si>
  <si>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</si>
  <si>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</si>
  <si>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</si>
  <si>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黒潮町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</si>
  <si>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</si>
  <si>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</si>
  <si>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</si>
  <si>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</si>
  <si>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</si>
  <si>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</si>
  <si>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</si>
  <si>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</si>
  <si>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</si>
  <si>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</si>
  <si>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</si>
  <si>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</si>
  <si>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全体として修繕費(設備のメンテナンス、機材の交換等)は増加傾向にあり、多額の費用を要する機器のメンテナス内容は、これまでの調査によりある程度想定している。</t>
    <phoneticPr fontId="4"/>
  </si>
  <si>
    <t>　事業の継続をより確かなものにするためには、事業収支においては少なくとも｢修繕費を除いた汚水処理費を使用料収入で賄える状況｣にすべきと考えられる。そのために利用料金の値上げは有力な案の一つであり、具体的な内容について検討を始めなければならない。ただし現実的な値上げ幅では、多額の汚水処理費を賄うことはできず、大幅な事業収支の改善も期待できないことは留意すべき点である。</t>
    <phoneticPr fontId="4"/>
  </si>
  <si>
    <t>　黒潮町の農業集落排水事業は、使用者の減少に伴う使用料収入の減少、汚水処理サービスの継続に向けた維持管理費の増大等、事業経営は厳しい状況に置かれており、今後、その状況がますます厳しくなるのが確実となっている。
　何より事業収支の一つの指標である経費回収率が現状でも１より小さく、昨年度に比べると上昇しているが、今後、この値がさらに小さくなることが予想される。使用料収入だけでは汚水処理費を賄えない状況に対し、事業の赤字分を町から補填することが続く状況である。
　そうした状況を踏まえ、今後とも当該事業を継続させるためには次の３つの取り組みが必要と考えられる。
①使用料金の値上げ→使用者が減少する状況下で使用料収入を一定額(少なくとも平成27年度水準)確保するためには、使用料金の値上げを検討せざるを得ない。
②維持管理費の抑制→日頃の保守、点検を強化することにより、大口のメンテナンスを抑える、または先延ばしを図る。
③補助事業の導入→国の定める交付金を導入して、農業集落排水施設の整備又は改築に取り組む。交付金の使用により修繕費の町負担が大幅に減ると予想される。
　これらにより町負担額の抑制を図ることが必要である。</t>
    <rPh sb="139" eb="142">
      <t>サクネンド</t>
    </rPh>
    <rPh sb="143" eb="144">
      <t>クラ</t>
    </rPh>
    <rPh sb="147" eb="149">
      <t>ジョウショウ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</si>
</sst>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F3-4E79-87AD-25B71A91E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595752"/>
        <c:axId val="356596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0.02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F3-4E79-87AD-25B71A91E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95752"/>
        <c:axId val="356596136"/>
      </c:lineChart>
      <c:dateAx>
        <c:axId val="356595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6596136"/>
        <c:crosses val="autoZero"/>
        <c:auto val="1"/>
        <c:lblOffset val="100"/>
        <c:baseTimeUnit val="years"/>
      </c:dateAx>
      <c:valAx>
        <c:axId val="356596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595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36.130000000000003</c:v>
                </c:pt>
                <c:pt idx="1">
                  <c:v>35.29</c:v>
                </c:pt>
                <c:pt idx="2">
                  <c:v>34.869999999999997</c:v>
                </c:pt>
                <c:pt idx="3">
                  <c:v>33.19</c:v>
                </c:pt>
                <c:pt idx="4">
                  <c:v>34.03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3-46C9-AC23-0BB738D24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365128"/>
        <c:axId val="35736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44.69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A3-46C9-AC23-0BB738D24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365128"/>
        <c:axId val="357365520"/>
      </c:lineChart>
      <c:dateAx>
        <c:axId val="357365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365520"/>
        <c:crosses val="autoZero"/>
        <c:auto val="1"/>
        <c:lblOffset val="100"/>
        <c:baseTimeUnit val="years"/>
      </c:dateAx>
      <c:valAx>
        <c:axId val="35736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365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59.15</c:v>
                </c:pt>
                <c:pt idx="1">
                  <c:v>57.45</c:v>
                </c:pt>
                <c:pt idx="2">
                  <c:v>57.01</c:v>
                </c:pt>
                <c:pt idx="3">
                  <c:v>60.27</c:v>
                </c:pt>
                <c:pt idx="4">
                  <c:v>63.01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F-4323-B6C6-219581255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48576"/>
        <c:axId val="358148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70.59</c:v>
                </c:pt>
                <c:pt idx="1">
                  <c:v>69.67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4F-4323-B6C6-219581255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8576"/>
        <c:axId val="358148184"/>
      </c:lineChart>
      <c:dateAx>
        <c:axId val="35814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148184"/>
        <c:crosses val="autoZero"/>
        <c:auto val="1"/>
        <c:lblOffset val="100"/>
        <c:baseTimeUnit val="years"/>
      </c:dateAx>
      <c:valAx>
        <c:axId val="358148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14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86.67</c:v>
                </c:pt>
                <c:pt idx="1">
                  <c:v>86.98</c:v>
                </c:pt>
                <c:pt idx="2">
                  <c:v>86.58</c:v>
                </c:pt>
                <c:pt idx="3">
                  <c:v>86.24</c:v>
                </c:pt>
                <c:pt idx="4">
                  <c:v>85.28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BE-4F10-8D86-C72FF1B71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169960"/>
        <c:axId val="357170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BE-4F10-8D86-C72FF1B71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169960"/>
        <c:axId val="357170344"/>
      </c:lineChart>
      <c:dateAx>
        <c:axId val="357169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170344"/>
        <c:crosses val="autoZero"/>
        <c:auto val="1"/>
        <c:lblOffset val="100"/>
        <c:baseTimeUnit val="years"/>
      </c:dateAx>
      <c:valAx>
        <c:axId val="357170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169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AD-4CD3-ADD1-A3796D0A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218408"/>
        <c:axId val="35721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AD-4CD3-ADD1-A3796D0A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18408"/>
        <c:axId val="357217232"/>
      </c:lineChart>
      <c:dateAx>
        <c:axId val="357218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217232"/>
        <c:crosses val="autoZero"/>
        <c:auto val="1"/>
        <c:lblOffset val="100"/>
        <c:baseTimeUnit val="years"/>
      </c:dateAx>
      <c:valAx>
        <c:axId val="35721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218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68-4C55-834D-4A384DB3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217624"/>
        <c:axId val="35721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68-4C55-834D-4A384DB3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17624"/>
        <c:axId val="357215664"/>
      </c:lineChart>
      <c:dateAx>
        <c:axId val="357217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215664"/>
        <c:crosses val="autoZero"/>
        <c:auto val="1"/>
        <c:lblOffset val="100"/>
        <c:baseTimeUnit val="years"/>
      </c:dateAx>
      <c:valAx>
        <c:axId val="35721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217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EF-4E67-AF70-63F5F0047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214880"/>
        <c:axId val="357216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EF-4E67-AF70-63F5F0047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14880"/>
        <c:axId val="357216056"/>
      </c:lineChart>
      <c:dateAx>
        <c:axId val="357214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216056"/>
        <c:crosses val="autoZero"/>
        <c:auto val="1"/>
        <c:lblOffset val="100"/>
        <c:baseTimeUnit val="years"/>
      </c:dateAx>
      <c:valAx>
        <c:axId val="357216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214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85-48CE-8C6C-F2CA4EC2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367088"/>
        <c:axId val="357367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85-48CE-8C6C-F2CA4EC2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367088"/>
        <c:axId val="357367480"/>
      </c:lineChart>
      <c:dateAx>
        <c:axId val="357367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367480"/>
        <c:crosses val="autoZero"/>
        <c:auto val="1"/>
        <c:lblOffset val="100"/>
        <c:baseTimeUnit val="years"/>
      </c:dateAx>
      <c:valAx>
        <c:axId val="357367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367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76-4F18-B776-EF4EB2CF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366696"/>
        <c:axId val="357367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1161.05</c:v>
                </c:pt>
                <c:pt idx="1">
                  <c:v>979.89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76-4F18-B776-EF4EB2CF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366696"/>
        <c:axId val="357367872"/>
      </c:lineChart>
      <c:dateAx>
        <c:axId val="357366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367872"/>
        <c:crosses val="autoZero"/>
        <c:auto val="1"/>
        <c:lblOffset val="100"/>
        <c:baseTimeUnit val="years"/>
      </c:dateAx>
      <c:valAx>
        <c:axId val="357367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366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72.16</c:v>
                </c:pt>
                <c:pt idx="1">
                  <c:v>75.7</c:v>
                </c:pt>
                <c:pt idx="2">
                  <c:v>65.09</c:v>
                </c:pt>
                <c:pt idx="3">
                  <c:v>65.05</c:v>
                </c:pt>
                <c:pt idx="4">
                  <c:v>71.41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50-4D4C-8068-0DC24BE3B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368656"/>
        <c:axId val="357371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41.08</c:v>
                </c:pt>
                <c:pt idx="1">
                  <c:v>41.34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50-4D4C-8068-0DC24BE3B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368656"/>
        <c:axId val="357371400"/>
      </c:lineChart>
      <c:dateAx>
        <c:axId val="357368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371400"/>
        <c:crosses val="autoZero"/>
        <c:auto val="1"/>
        <c:lblOffset val="100"/>
        <c:baseTimeUnit val="years"/>
      </c:dateAx>
      <c:valAx>
        <c:axId val="357371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368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285.01</c:v>
                </c:pt>
                <c:pt idx="1">
                  <c:v>273.99</c:v>
                </c:pt>
                <c:pt idx="2">
                  <c:v>321.26</c:v>
                </c:pt>
                <c:pt idx="3">
                  <c:v>330.21</c:v>
                </c:pt>
                <c:pt idx="4">
                  <c:v>299.39999999999998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12-4B99-B24F-0FBA69892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371792"/>
        <c:axId val="35737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378.08</c:v>
                </c:pt>
                <c:pt idx="1">
                  <c:v>357.49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12-4B99-B24F-0FBA69892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371792"/>
        <c:axId val="357370224"/>
      </c:lineChart>
      <c:dateAx>
        <c:axId val="35737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370224"/>
        <c:crosses val="autoZero"/>
        <c:auto val="1"/>
        <c:lblOffset val="100"/>
        <c:baseTimeUnit val="years"/>
      </c:dateAx>
      <c:valAx>
        <c:axId val="35737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37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37" zoomScale="80" zoomScaleNormal="8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高知県　黒潮町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11252</v>
      </c>
      <c r="AM8" s="50"/>
      <c r="AN8" s="50"/>
      <c r="AO8" s="50"/>
      <c r="AP8" s="50"/>
      <c r="AQ8" s="50"/>
      <c r="AR8" s="50"/>
      <c r="AS8" s="50"/>
      <c r="AT8" s="45">
        <f>データ!T6</f>
        <v>188.46</v>
      </c>
      <c r="AU8" s="45"/>
      <c r="AV8" s="45"/>
      <c r="AW8" s="45"/>
      <c r="AX8" s="45"/>
      <c r="AY8" s="45"/>
      <c r="AZ8" s="45"/>
      <c r="BA8" s="45"/>
      <c r="BB8" s="45">
        <f>データ!U6</f>
        <v>59.7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4.5599999999999996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3900</v>
      </c>
      <c r="AE10" s="50"/>
      <c r="AF10" s="50"/>
      <c r="AG10" s="50"/>
      <c r="AH10" s="50"/>
      <c r="AI10" s="50"/>
      <c r="AJ10" s="50"/>
      <c r="AK10" s="2"/>
      <c r="AL10" s="50">
        <f>データ!V6</f>
        <v>511</v>
      </c>
      <c r="AM10" s="50"/>
      <c r="AN10" s="50"/>
      <c r="AO10" s="50"/>
      <c r="AP10" s="50"/>
      <c r="AQ10" s="50"/>
      <c r="AR10" s="50"/>
      <c r="AS10" s="50"/>
      <c r="AT10" s="45">
        <f>データ!W6</f>
        <v>0.23</v>
      </c>
      <c r="AU10" s="45"/>
      <c r="AV10" s="45"/>
      <c r="AW10" s="45"/>
      <c r="AX10" s="45"/>
      <c r="AY10" s="45"/>
      <c r="AZ10" s="45"/>
      <c r="BA10" s="45"/>
      <c r="BB10" s="45">
        <f>データ!X6</f>
        <v>2221.7399999999998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113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111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112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【747.76】</v>
      </c>
      <c r="I86" s="26" t="str">
        <f>データ!CA6</f>
        <v>【59.51】</v>
      </c>
      <c r="J86" s="26" t="str">
        <f>データ!CL6</f>
        <v>【261.46】</v>
      </c>
      <c r="K86" s="26" t="str">
        <f>データ!CW6</f>
        <v>【52.23】</v>
      </c>
      <c r="L86" s="26" t="str">
        <f>データ!DH6</f>
        <v>【85.82】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S4ttFtk31sFZJDsmRR5RJGaYfIro6iX9thgwDTsTT9RYiFfM2EeBBAk5fOssG2Y885xDDOMlEI8+q4FrjFdlWQ==" saltValue="JJQ9jcHckHA51yMWlJ0KF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394289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高知県　黒潮町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4.5599999999999996</v>
      </c>
      <c r="Q6" s="34">
        <f t="shared" si="3"/>
        <v>100</v>
      </c>
      <c r="R6" s="34">
        <f t="shared" si="3"/>
        <v>3900</v>
      </c>
      <c r="S6" s="34">
        <f t="shared" si="3"/>
        <v>11252</v>
      </c>
      <c r="T6" s="34">
        <f t="shared" si="3"/>
        <v>188.46</v>
      </c>
      <c r="U6" s="34">
        <f t="shared" si="3"/>
        <v>59.7</v>
      </c>
      <c r="V6" s="34">
        <f t="shared" si="3"/>
        <v>511</v>
      </c>
      <c r="W6" s="34">
        <f t="shared" si="3"/>
        <v>0.23</v>
      </c>
      <c r="X6" s="34">
        <f t="shared" si="3"/>
        <v>2221.7399999999998</v>
      </c>
      <c r="Y6" s="35">
        <f>IF(Y7="",NA(),Y7)</f>
        <v>86.67</v>
      </c>
      <c r="Z6" s="35">
        <f t="shared" ref="Z6:AH6" si="4">IF(Z7="",NA(),Z7)</f>
        <v>86.98</v>
      </c>
      <c r="AA6" s="35">
        <f t="shared" si="4"/>
        <v>86.58</v>
      </c>
      <c r="AB6" s="35">
        <f t="shared" si="4"/>
        <v>86.24</v>
      </c>
      <c r="AC6" s="35">
        <f t="shared" si="4"/>
        <v>85.28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1161.05</v>
      </c>
      <c r="BL6" s="35">
        <f t="shared" si="7"/>
        <v>979.89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72.16</v>
      </c>
      <c r="BR6" s="35">
        <f t="shared" ref="BR6:BZ6" si="8">IF(BR7="",NA(),BR7)</f>
        <v>75.7</v>
      </c>
      <c r="BS6" s="35">
        <f t="shared" si="8"/>
        <v>65.09</v>
      </c>
      <c r="BT6" s="35">
        <f t="shared" si="8"/>
        <v>65.05</v>
      </c>
      <c r="BU6" s="35">
        <f t="shared" si="8"/>
        <v>71.41</v>
      </c>
      <c r="BV6" s="35">
        <f t="shared" si="8"/>
        <v>41.08</v>
      </c>
      <c r="BW6" s="35">
        <f t="shared" si="8"/>
        <v>41.34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285.01</v>
      </c>
      <c r="CC6" s="35">
        <f t="shared" ref="CC6:CK6" si="9">IF(CC7="",NA(),CC7)</f>
        <v>273.99</v>
      </c>
      <c r="CD6" s="35">
        <f t="shared" si="9"/>
        <v>321.26</v>
      </c>
      <c r="CE6" s="35">
        <f t="shared" si="9"/>
        <v>330.21</v>
      </c>
      <c r="CF6" s="35">
        <f t="shared" si="9"/>
        <v>299.39999999999998</v>
      </c>
      <c r="CG6" s="35">
        <f t="shared" si="9"/>
        <v>378.08</v>
      </c>
      <c r="CH6" s="35">
        <f t="shared" si="9"/>
        <v>357.49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36.130000000000003</v>
      </c>
      <c r="CN6" s="35">
        <f t="shared" ref="CN6:CV6" si="10">IF(CN7="",NA(),CN7)</f>
        <v>35.29</v>
      </c>
      <c r="CO6" s="35">
        <f t="shared" si="10"/>
        <v>34.869999999999997</v>
      </c>
      <c r="CP6" s="35">
        <f t="shared" si="10"/>
        <v>33.19</v>
      </c>
      <c r="CQ6" s="35">
        <f t="shared" si="10"/>
        <v>34.03</v>
      </c>
      <c r="CR6" s="35">
        <f t="shared" si="10"/>
        <v>44.69</v>
      </c>
      <c r="CS6" s="35">
        <f t="shared" si="10"/>
        <v>44.69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59.15</v>
      </c>
      <c r="CY6" s="35">
        <f t="shared" ref="CY6:DG6" si="11">IF(CY7="",NA(),CY7)</f>
        <v>57.45</v>
      </c>
      <c r="CZ6" s="35">
        <f t="shared" si="11"/>
        <v>57.01</v>
      </c>
      <c r="DA6" s="35">
        <f t="shared" si="11"/>
        <v>60.27</v>
      </c>
      <c r="DB6" s="35">
        <f t="shared" si="11"/>
        <v>63.01</v>
      </c>
      <c r="DC6" s="35">
        <f t="shared" si="11"/>
        <v>70.59</v>
      </c>
      <c r="DD6" s="35">
        <f t="shared" si="11"/>
        <v>69.67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0.02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2018</v>
      </c>
      <c r="C7" s="37">
        <v>394289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4.5599999999999996</v>
      </c>
      <c r="Q7" s="38">
        <v>100</v>
      </c>
      <c r="R7" s="38">
        <v>3900</v>
      </c>
      <c r="S7" s="38">
        <v>11252</v>
      </c>
      <c r="T7" s="38">
        <v>188.46</v>
      </c>
      <c r="U7" s="38">
        <v>59.7</v>
      </c>
      <c r="V7" s="38">
        <v>511</v>
      </c>
      <c r="W7" s="38">
        <v>0.23</v>
      </c>
      <c r="X7" s="38">
        <v>2221.7399999999998</v>
      </c>
      <c r="Y7" s="38">
        <v>86.67</v>
      </c>
      <c r="Z7" s="38">
        <v>86.98</v>
      </c>
      <c r="AA7" s="38">
        <v>86.58</v>
      </c>
      <c r="AB7" s="38">
        <v>86.24</v>
      </c>
      <c r="AC7" s="38">
        <v>85.28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1161.05</v>
      </c>
      <c r="BL7" s="38">
        <v>979.89</v>
      </c>
      <c r="BM7" s="38">
        <v>974.93</v>
      </c>
      <c r="BN7" s="38">
        <v>855.8</v>
      </c>
      <c r="BO7" s="38">
        <v>789.46</v>
      </c>
      <c r="BP7" s="38">
        <v>747.76</v>
      </c>
      <c r="BQ7" s="38">
        <v>72.16</v>
      </c>
      <c r="BR7" s="38">
        <v>75.7</v>
      </c>
      <c r="BS7" s="38">
        <v>65.09</v>
      </c>
      <c r="BT7" s="38">
        <v>65.05</v>
      </c>
      <c r="BU7" s="38">
        <v>71.41</v>
      </c>
      <c r="BV7" s="38">
        <v>41.08</v>
      </c>
      <c r="BW7" s="38">
        <v>41.34</v>
      </c>
      <c r="BX7" s="38">
        <v>55.32</v>
      </c>
      <c r="BY7" s="38">
        <v>59.8</v>
      </c>
      <c r="BZ7" s="38">
        <v>57.77</v>
      </c>
      <c r="CA7" s="38">
        <v>59.51</v>
      </c>
      <c r="CB7" s="38">
        <v>285.01</v>
      </c>
      <c r="CC7" s="38">
        <v>273.99</v>
      </c>
      <c r="CD7" s="38">
        <v>321.26</v>
      </c>
      <c r="CE7" s="38">
        <v>330.21</v>
      </c>
      <c r="CF7" s="38">
        <v>299.39999999999998</v>
      </c>
      <c r="CG7" s="38">
        <v>378.08</v>
      </c>
      <c r="CH7" s="38">
        <v>357.49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>
        <v>36.130000000000003</v>
      </c>
      <c r="CN7" s="38">
        <v>35.29</v>
      </c>
      <c r="CO7" s="38">
        <v>34.869999999999997</v>
      </c>
      <c r="CP7" s="38">
        <v>33.19</v>
      </c>
      <c r="CQ7" s="38">
        <v>34.03</v>
      </c>
      <c r="CR7" s="38">
        <v>44.69</v>
      </c>
      <c r="CS7" s="38">
        <v>44.69</v>
      </c>
      <c r="CT7" s="38">
        <v>60.65</v>
      </c>
      <c r="CU7" s="38">
        <v>51.75</v>
      </c>
      <c r="CV7" s="38">
        <v>50.68</v>
      </c>
      <c r="CW7" s="38">
        <v>52.23</v>
      </c>
      <c r="CX7" s="38">
        <v>59.15</v>
      </c>
      <c r="CY7" s="38">
        <v>57.45</v>
      </c>
      <c r="CZ7" s="38">
        <v>57.01</v>
      </c>
      <c r="DA7" s="38">
        <v>60.27</v>
      </c>
      <c r="DB7" s="38">
        <v>63.01</v>
      </c>
      <c r="DC7" s="38">
        <v>70.59</v>
      </c>
      <c r="DD7" s="38">
        <v>69.67</v>
      </c>
      <c r="DE7" s="38">
        <v>84.58</v>
      </c>
      <c r="DF7" s="38">
        <v>84.84</v>
      </c>
      <c r="DG7" s="38">
        <v>84.86</v>
      </c>
      <c r="DH7" s="38">
        <v>85.82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0.02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伊与木 秀人</cp:lastModifiedBy>
  <cp:lastPrinted>2020-01-23T04:09:05Z</cp:lastPrinted>
  <dcterms:created xsi:type="dcterms:W3CDTF">2019-12-05T05:22:52Z</dcterms:created>
  <dcterms:modified xsi:type="dcterms:W3CDTF">2020-01-23T04:24:47Z</dcterms:modified>
  <cp:category/>
</cp:coreProperties>
</file>