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農林)水産係\①水産漁港係共有フォルダ\②【浅尾】\004各種調査\Ｈ31年度（令和元年）調査関係\公営企業関係\"/>
    </mc:Choice>
  </mc:AlternateContent>
  <workbookProtection workbookAlgorithmName="SHA-512" workbookHashValue="XA29s2QO2BCuKJGe7/UHETszpmqr+ZsUDDnHbTs3+00r+039pLkot3+PTNvcgQFvBqgY4DyYNBXp+7hmMkaIdw==" workbookSaltValue="Hf3bANuQAehIc7uTv7x5a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I10" i="4"/>
  <c r="AL8" i="4"/>
  <c r="P8" i="4"/>
  <c r="I8" i="4"/>
  <c r="C10" i="5" l="1"/>
  <c r="D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<sst xmlns="http://schemas.openxmlformats.org/spreadsheetml/2006/main" count="228" uniqueCount="113">
  <si>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</si>
  <si>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</si>
  <si>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</si>
  <si>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</si>
  <si>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</si>
  <si>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</si>
  <si>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</si>
  <si>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</si>
  <si>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</si>
  <si>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</si>
  <si>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</si>
  <si>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</si>
  <si>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</si>
  <si>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</si>
  <si>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</si>
  <si>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</si>
  <si>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</si>
  <si>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</si>
  <si>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</si>
  <si>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</si>
  <si>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</si>
  <si>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</si>
  <si>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</si>
  <si>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</si>
  <si>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</si>
  <si>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</si>
  <si>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</si>
  <si>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</si>
  <si>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</si>
  <si>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</si>
  <si>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</si>
  <si>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</si>
  <si>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</si>
  <si>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</si>
  <si>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</si>
  <si>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</si>
  <si>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</si>
  <si>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</si>
  <si>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</si>
  <si>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</si>
  <si>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</si>
  <si>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</si>
  <si>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</si>
  <si>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</si>
  <si>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</si>
  <si>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</si>
  <si>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</si>
  <si>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</si>
  <si>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</si>
  <si>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</si>
  <si>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</si>
  <si>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</si>
  <si>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</si>
  <si>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</si>
  <si>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</si>
  <si>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</si>
  <si>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</si>
  <si>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</si>
  <si>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</si>
  <si>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</si>
  <si>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</si>
  <si>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</si>
  <si>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</si>
  <si>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</si>
  <si>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</si>
  <si>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</si>
  <si>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</si>
  <si>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</si>
  <si>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</si>
  <si>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</si>
  <si>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</si>
  <si>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</si>
  <si>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</si>
  <si>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</si>
  <si>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</si>
  <si>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</si>
  <si>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</si>
  <si>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</si>
  <si>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</si>
  <si>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</si>
  <si>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</si>
  <si>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</si>
  <si>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</si>
  <si>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</si>
  <si>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</si>
  <si>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</si>
  <si>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</si>
  <si>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</si>
  <si>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</si>
  <si>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</si>
  <si>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</si>
  <si>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</si>
  <si>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</si>
  <si>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</si>
  <si>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</si>
  <si>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</si>
  <si>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</si>
  <si>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須崎市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</si>
  <si>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</si>
  <si>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</si>
  <si>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</si>
  <si>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</si>
  <si>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</si>
  <si>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</si>
  <si>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</si>
  <si>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</si>
  <si>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</si>
  <si>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</si>
  <si>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</si>
  <si>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</si>
  <si>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須崎市漁業集落排水処理施設は、平成７年より共用を開始し24年を経過している。施設は老朽化が進んでいるため、今後の修繕費が多額とならないような排水処理施設の老朽化調査を検討している。また、老朽化に伴い機器の処理能力の低下も稀にみられるようになってきた。</t>
    <rPh sb="0" eb="3">
      <t>スサキシ</t>
    </rPh>
    <rPh sb="3" eb="5">
      <t>ギョギョウ</t>
    </rPh>
    <rPh sb="5" eb="7">
      <t>シュウラク</t>
    </rPh>
    <rPh sb="7" eb="9">
      <t>ハイスイ</t>
    </rPh>
    <rPh sb="9" eb="11">
      <t>ショリ</t>
    </rPh>
    <rPh sb="11" eb="13">
      <t>シセツ</t>
    </rPh>
    <rPh sb="29" eb="30">
      <t>ネン</t>
    </rPh>
    <rPh sb="31" eb="33">
      <t>ケイカ</t>
    </rPh>
    <rPh sb="53" eb="55">
      <t>コンゴ</t>
    </rPh>
    <rPh sb="56" eb="58">
      <t>シュウゼン</t>
    </rPh>
    <rPh sb="60" eb="62">
      <t>タガク</t>
    </rPh>
    <rPh sb="70" eb="72">
      <t>ハイスイ</t>
    </rPh>
    <rPh sb="72" eb="74">
      <t>ショリ</t>
    </rPh>
    <rPh sb="74" eb="76">
      <t>シセツ</t>
    </rPh>
    <rPh sb="77" eb="80">
      <t>ロウキュウカ</t>
    </rPh>
    <rPh sb="80" eb="82">
      <t>チョウサ</t>
    </rPh>
    <rPh sb="83" eb="85">
      <t>ケントウ</t>
    </rPh>
    <rPh sb="93" eb="95">
      <t>ロウキュウ</t>
    </rPh>
    <rPh sb="95" eb="96">
      <t>カ</t>
    </rPh>
    <rPh sb="97" eb="98">
      <t>トモナ</t>
    </rPh>
    <rPh sb="99" eb="101">
      <t>キキ</t>
    </rPh>
    <rPh sb="102" eb="104">
      <t>ショリ</t>
    </rPh>
    <rPh sb="104" eb="106">
      <t>ノウリョク</t>
    </rPh>
    <rPh sb="107" eb="109">
      <t>テイカ</t>
    </rPh>
    <rPh sb="110" eb="111">
      <t>マレ</t>
    </rPh>
    <phoneticPr fontId="4"/>
  </si>
  <si>
    <t>須崎市漁業集落排水事業は、平成４年度より事業着手し、平成７年より共用を開始した。小さな漁村集落であり、だんだんと高齢化が進んでおり区域内の世帯数・人口などは若干減少気味となっている。集落内では、新築や建て替え等による新規加入世帯は供用開始以降も特にない。すでに24年が経過し、施設は老朽化が進んでおり施設内機器等の劣化・故障が多くなってきた。維持管理に伴う費用は使用料収入だけでは賄えなく、経営の健全性・効率性は極めて良い状態でない。</t>
    <rPh sb="0" eb="3">
      <t>スサキシ</t>
    </rPh>
    <rPh sb="3" eb="5">
      <t>ギョギョウ</t>
    </rPh>
    <rPh sb="5" eb="7">
      <t>シュウラク</t>
    </rPh>
    <rPh sb="7" eb="9">
      <t>ハイスイ</t>
    </rPh>
    <rPh sb="9" eb="11">
      <t>ジギョウ</t>
    </rPh>
    <rPh sb="13" eb="15">
      <t>ヘイセイ</t>
    </rPh>
    <rPh sb="16" eb="18">
      <t>ネンド</t>
    </rPh>
    <rPh sb="20" eb="22">
      <t>ジギョウ</t>
    </rPh>
    <rPh sb="22" eb="24">
      <t>チャクシュ</t>
    </rPh>
    <rPh sb="26" eb="28">
      <t>ヘイセイ</t>
    </rPh>
    <rPh sb="29" eb="30">
      <t>ネン</t>
    </rPh>
    <rPh sb="32" eb="34">
      <t>キョウヨウ</t>
    </rPh>
    <rPh sb="35" eb="37">
      <t>カイシ</t>
    </rPh>
    <rPh sb="40" eb="41">
      <t>チイ</t>
    </rPh>
    <rPh sb="43" eb="45">
      <t>ギョソン</t>
    </rPh>
    <rPh sb="45" eb="47">
      <t>シュウラク</t>
    </rPh>
    <rPh sb="56" eb="59">
      <t>コウレイカ</t>
    </rPh>
    <rPh sb="60" eb="61">
      <t>スス</t>
    </rPh>
    <rPh sb="65" eb="67">
      <t>クイキ</t>
    </rPh>
    <rPh sb="67" eb="68">
      <t>ナイ</t>
    </rPh>
    <rPh sb="69" eb="72">
      <t>セタイスウ</t>
    </rPh>
    <rPh sb="73" eb="75">
      <t>ジンコウ</t>
    </rPh>
    <rPh sb="78" eb="80">
      <t>ジャッカン</t>
    </rPh>
    <rPh sb="80" eb="82">
      <t>ゲンショウ</t>
    </rPh>
    <rPh sb="82" eb="84">
      <t>ギミ</t>
    </rPh>
    <rPh sb="91" eb="93">
      <t>シュウラク</t>
    </rPh>
    <rPh sb="93" eb="94">
      <t>ナイ</t>
    </rPh>
    <rPh sb="97" eb="99">
      <t>シンチク</t>
    </rPh>
    <rPh sb="100" eb="101">
      <t>タ</t>
    </rPh>
    <rPh sb="102" eb="103">
      <t>カ</t>
    </rPh>
    <rPh sb="104" eb="105">
      <t>トウ</t>
    </rPh>
    <rPh sb="108" eb="110">
      <t>シンキ</t>
    </rPh>
    <rPh sb="110" eb="112">
      <t>カニュウ</t>
    </rPh>
    <rPh sb="112" eb="114">
      <t>セタイ</t>
    </rPh>
    <rPh sb="115" eb="117">
      <t>キョウヨウ</t>
    </rPh>
    <rPh sb="117" eb="119">
      <t>カイシ</t>
    </rPh>
    <rPh sb="119" eb="121">
      <t>イコウ</t>
    </rPh>
    <rPh sb="122" eb="123">
      <t>トク</t>
    </rPh>
    <rPh sb="132" eb="133">
      <t>ネン</t>
    </rPh>
    <rPh sb="134" eb="136">
      <t>ケイカ</t>
    </rPh>
    <rPh sb="138" eb="140">
      <t>シセツ</t>
    </rPh>
    <rPh sb="141" eb="144">
      <t>ロウキュウカ</t>
    </rPh>
    <rPh sb="145" eb="146">
      <t>スス</t>
    </rPh>
    <rPh sb="150" eb="152">
      <t>シセツ</t>
    </rPh>
    <rPh sb="152" eb="153">
      <t>ナイ</t>
    </rPh>
    <rPh sb="153" eb="155">
      <t>キキ</t>
    </rPh>
    <rPh sb="155" eb="156">
      <t>トウ</t>
    </rPh>
    <rPh sb="157" eb="159">
      <t>レッカ</t>
    </rPh>
    <rPh sb="160" eb="162">
      <t>コショウ</t>
    </rPh>
    <rPh sb="163" eb="164">
      <t>オオ</t>
    </rPh>
    <rPh sb="171" eb="173">
      <t>イジ</t>
    </rPh>
    <rPh sb="173" eb="175">
      <t>カンリ</t>
    </rPh>
    <rPh sb="176" eb="177">
      <t>トモナ</t>
    </rPh>
    <rPh sb="178" eb="180">
      <t>ヒヨウ</t>
    </rPh>
    <rPh sb="181" eb="184">
      <t>シヨウリョウ</t>
    </rPh>
    <rPh sb="184" eb="186">
      <t>シュウニュウ</t>
    </rPh>
    <rPh sb="190" eb="191">
      <t>マカナ</t>
    </rPh>
    <rPh sb="195" eb="197">
      <t>ケイエイ</t>
    </rPh>
    <rPh sb="198" eb="201">
      <t>ケンゼンセイ</t>
    </rPh>
    <rPh sb="202" eb="205">
      <t>コウリツセイ</t>
    </rPh>
    <rPh sb="206" eb="207">
      <t>キワ</t>
    </rPh>
    <rPh sb="209" eb="210">
      <t>ヨ</t>
    </rPh>
    <rPh sb="211" eb="213">
      <t>ジョウタイ</t>
    </rPh>
    <phoneticPr fontId="4"/>
  </si>
  <si>
    <t>須崎市漁業排水処理施設のある地区のほとんどの世帯は漁業を営む世帯であり、今後の人口や世帯数はだんだん減少していくと思われる。施設の老朽化は進み、ますます経営の健全性・効率性は悪い状態になることが予想される。そのため、公共下水道事業とあわせてコンセッション事業の導入を目指し事業開始に向けて準備を進めている。</t>
    <rPh sb="0" eb="3">
      <t>スサキシ</t>
    </rPh>
    <rPh sb="3" eb="5">
      <t>ギョギョウ</t>
    </rPh>
    <rPh sb="5" eb="7">
      <t>ハイスイ</t>
    </rPh>
    <rPh sb="7" eb="9">
      <t>ショリ</t>
    </rPh>
    <rPh sb="9" eb="11">
      <t>シセツ</t>
    </rPh>
    <rPh sb="14" eb="16">
      <t>チク</t>
    </rPh>
    <rPh sb="22" eb="24">
      <t>セタイ</t>
    </rPh>
    <rPh sb="25" eb="27">
      <t>ギョギョウ</t>
    </rPh>
    <rPh sb="28" eb="29">
      <t>イトナ</t>
    </rPh>
    <rPh sb="30" eb="32">
      <t>セタイ</t>
    </rPh>
    <rPh sb="36" eb="38">
      <t>コンゴ</t>
    </rPh>
    <rPh sb="39" eb="41">
      <t>ジンコウ</t>
    </rPh>
    <rPh sb="42" eb="45">
      <t>セタイスウ</t>
    </rPh>
    <rPh sb="50" eb="52">
      <t>ゲンショウ</t>
    </rPh>
    <rPh sb="57" eb="58">
      <t>オモ</t>
    </rPh>
    <rPh sb="62" eb="64">
      <t>シセツ</t>
    </rPh>
    <rPh sb="65" eb="68">
      <t>ロウキュウカ</t>
    </rPh>
    <rPh sb="69" eb="70">
      <t>スス</t>
    </rPh>
    <rPh sb="76" eb="78">
      <t>ケイエイ</t>
    </rPh>
    <rPh sb="79" eb="82">
      <t>ケンゼンセイ</t>
    </rPh>
    <rPh sb="83" eb="86">
      <t>コウリツセイ</t>
    </rPh>
    <rPh sb="87" eb="88">
      <t>ワル</t>
    </rPh>
    <rPh sb="89" eb="91">
      <t>ジョウタイ</t>
    </rPh>
    <rPh sb="97" eb="99">
      <t>ヨソウ</t>
    </rPh>
    <rPh sb="108" eb="110">
      <t>コウキョウ</t>
    </rPh>
    <rPh sb="110" eb="113">
      <t>ゲスイドウ</t>
    </rPh>
    <rPh sb="113" eb="115">
      <t>ジギョウ</t>
    </rPh>
    <rPh sb="133" eb="135">
      <t>メザ</t>
    </rPh>
    <rPh sb="136" eb="138">
      <t>ジギョウ</t>
    </rPh>
    <rPh sb="138" eb="140">
      <t>カイシ</t>
    </rPh>
    <rPh sb="141" eb="142">
      <t>ム</t>
    </rPh>
    <rPh sb="144" eb="146">
      <t>ジュンビ</t>
    </rPh>
    <rPh sb="147" eb="148">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</si>
</sst>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50-4814-9BA0-B6180DFB39E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0.18</c:v>
                </c:pt>
                <c:pt idx="2">
                  <c:v>0.01</c:v>
                </c:pt>
                <c:pt idx="3">
                  <c:v>0.09</c:v>
                </c:pt>
                <c:pt idx="4">
                  <c:v>0.02</c:v>
                </c:pt>
              </c:numCache>
            </c:numRef>
          </c:val>
          <c:smooth val="0"/>
          <c:extLst>
            <c:ext xmlns:c16="http://schemas.microsoft.com/office/drawing/2014/chart" uri="{C3380CC4-5D6E-409C-BE32-E72D297353CC}">
              <c16:uniqueId val="{00000001-1D50-4814-9BA0-B6180DFB39E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34.39</c:v>
                </c:pt>
                <c:pt idx="1">
                  <c:v>33.119999999999997</c:v>
                </c:pt>
                <c:pt idx="2">
                  <c:v>31.85</c:v>
                </c:pt>
                <c:pt idx="3">
                  <c:v>32.479999999999997</c:v>
                </c:pt>
                <c:pt idx="4">
                  <c:v>31.21</c:v>
                </c:pt>
              </c:numCache>
            </c:numRef>
          </c:val>
          <c:extLst>
            <c:ext xmlns:c16="http://schemas.microsoft.com/office/drawing/2014/chart" uri="{C3380CC4-5D6E-409C-BE32-E72D297353CC}">
              <c16:uniqueId val="{00000000-58C1-40C5-B6E1-BFE964DB7F5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39.68</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58C1-40C5-B6E1-BFE964DB7F5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93.02</c:v>
                </c:pt>
                <c:pt idx="1">
                  <c:v>92.42</c:v>
                </c:pt>
                <c:pt idx="2">
                  <c:v>92.57</c:v>
                </c:pt>
                <c:pt idx="3">
                  <c:v>92.54</c:v>
                </c:pt>
                <c:pt idx="4">
                  <c:v>93.88</c:v>
                </c:pt>
              </c:numCache>
            </c:numRef>
          </c:val>
          <c:extLst>
            <c:ext xmlns:c16="http://schemas.microsoft.com/office/drawing/2014/chart" uri="{C3380CC4-5D6E-409C-BE32-E72D297353CC}">
              <c16:uniqueId val="{00000000-2288-4179-82B5-F7C834FE0DE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83.95</c:v>
                </c:pt>
                <c:pt idx="1">
                  <c:v>82.92</c:v>
                </c:pt>
                <c:pt idx="2">
                  <c:v>79.989999999999995</c:v>
                </c:pt>
                <c:pt idx="3">
                  <c:v>79.98</c:v>
                </c:pt>
                <c:pt idx="4">
                  <c:v>80.8</c:v>
                </c:pt>
              </c:numCache>
            </c:numRef>
          </c:val>
          <c:smooth val="0"/>
          <c:extLst>
            <c:ext xmlns:c16="http://schemas.microsoft.com/office/drawing/2014/chart" uri="{C3380CC4-5D6E-409C-BE32-E72D297353CC}">
              <c16:uniqueId val="{00000001-2288-4179-82B5-F7C834FE0DE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c:v>
                </c:pt>
                <c:pt idx="1">
                  <c:v>100</c:v>
                </c:pt>
                <c:pt idx="2">
                  <c:v>100</c:v>
                </c:pt>
                <c:pt idx="3">
                  <c:v>95.13</c:v>
                </c:pt>
                <c:pt idx="4">
                  <c:v>97.89</c:v>
                </c:pt>
              </c:numCache>
            </c:numRef>
          </c:val>
          <c:extLst>
            <c:ext xmlns:c16="http://schemas.microsoft.com/office/drawing/2014/chart" uri="{C3380CC4-5D6E-409C-BE32-E72D297353CC}">
              <c16:uniqueId val="{00000000-C23D-4C82-B732-BA8B1DB88BE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3D-4C82-B732-BA8B1DB88BE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16-4F96-94DA-6613BA0338F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16-4F96-94DA-6613BA0338F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7B-4733-9400-2958E265E3F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7B-4733-9400-2958E265E3F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07-4CFC-A7E4-0701E98EDF7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07-4CFC-A7E4-0701E98EDF7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4A-4305-B7C4-D6DDF35999D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4A-4305-B7C4-D6DDF35999D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672-4BD8-B5D4-2A5660ECD2B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830.5</c:v>
                </c:pt>
                <c:pt idx="1">
                  <c:v>1029.24</c:v>
                </c:pt>
                <c:pt idx="2">
                  <c:v>1063.93</c:v>
                </c:pt>
                <c:pt idx="3">
                  <c:v>1060.8599999999999</c:v>
                </c:pt>
                <c:pt idx="4">
                  <c:v>1006.65</c:v>
                </c:pt>
              </c:numCache>
            </c:numRef>
          </c:val>
          <c:smooth val="0"/>
          <c:extLst>
            <c:ext xmlns:c16="http://schemas.microsoft.com/office/drawing/2014/chart" uri="{C3380CC4-5D6E-409C-BE32-E72D297353CC}">
              <c16:uniqueId val="{00000001-5672-4BD8-B5D4-2A5660ECD2B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51</c:v>
                </c:pt>
                <c:pt idx="1">
                  <c:v>56.17</c:v>
                </c:pt>
                <c:pt idx="2">
                  <c:v>42.19</c:v>
                </c:pt>
                <c:pt idx="3">
                  <c:v>36.4</c:v>
                </c:pt>
                <c:pt idx="4">
                  <c:v>35.31</c:v>
                </c:pt>
              </c:numCache>
            </c:numRef>
          </c:val>
          <c:extLst>
            <c:ext xmlns:c16="http://schemas.microsoft.com/office/drawing/2014/chart" uri="{C3380CC4-5D6E-409C-BE32-E72D297353CC}">
              <c16:uniqueId val="{00000000-5532-4CA7-8787-ADCE1459727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43.66</c:v>
                </c:pt>
                <c:pt idx="1">
                  <c:v>43.13</c:v>
                </c:pt>
                <c:pt idx="2">
                  <c:v>46.26</c:v>
                </c:pt>
                <c:pt idx="3">
                  <c:v>45.81</c:v>
                </c:pt>
                <c:pt idx="4">
                  <c:v>43.43</c:v>
                </c:pt>
              </c:numCache>
            </c:numRef>
          </c:val>
          <c:smooth val="0"/>
          <c:extLst>
            <c:ext xmlns:c16="http://schemas.microsoft.com/office/drawing/2014/chart" uri="{C3380CC4-5D6E-409C-BE32-E72D297353CC}">
              <c16:uniqueId val="{00000001-5532-4CA7-8787-ADCE1459727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240.55</c:v>
                </c:pt>
                <c:pt idx="1">
                  <c:v>218.73</c:v>
                </c:pt>
                <c:pt idx="2">
                  <c:v>287.64999999999998</c:v>
                </c:pt>
                <c:pt idx="3">
                  <c:v>341.38</c:v>
                </c:pt>
                <c:pt idx="4">
                  <c:v>349.62</c:v>
                </c:pt>
              </c:numCache>
            </c:numRef>
          </c:val>
          <c:extLst>
            <c:ext xmlns:c16="http://schemas.microsoft.com/office/drawing/2014/chart" uri="{C3380CC4-5D6E-409C-BE32-E72D297353CC}">
              <c16:uniqueId val="{00000000-C9A1-46B4-873E-3B43A0AB961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382.09</c:v>
                </c:pt>
                <c:pt idx="1">
                  <c:v>392.03</c:v>
                </c:pt>
                <c:pt idx="2">
                  <c:v>376.4</c:v>
                </c:pt>
                <c:pt idx="3">
                  <c:v>383.92</c:v>
                </c:pt>
                <c:pt idx="4">
                  <c:v>400.44</c:v>
                </c:pt>
              </c:numCache>
            </c:numRef>
          </c:val>
          <c:smooth val="0"/>
          <c:extLst>
            <c:ext xmlns:c16="http://schemas.microsoft.com/office/drawing/2014/chart" uri="{C3380CC4-5D6E-409C-BE32-E72D297353CC}">
              <c16:uniqueId val="{00000001-C9A1-46B4-873E-3B43A0AB961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4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須崎市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8">
        <f>データ!S6</f>
        <v>22026</v>
      </c>
      <c r="AM8" s="68"/>
      <c r="AN8" s="68"/>
      <c r="AO8" s="68"/>
      <c r="AP8" s="68"/>
      <c r="AQ8" s="68"/>
      <c r="AR8" s="68"/>
      <c r="AS8" s="68"/>
      <c r="AT8" s="67">
        <f>データ!T6</f>
        <v>135.34</v>
      </c>
      <c r="AU8" s="67"/>
      <c r="AV8" s="67"/>
      <c r="AW8" s="67"/>
      <c r="AX8" s="67"/>
      <c r="AY8" s="67"/>
      <c r="AZ8" s="67"/>
      <c r="BA8" s="67"/>
      <c r="BB8" s="67">
        <f>データ!U6</f>
        <v>162.75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0.91</v>
      </c>
      <c r="Q10" s="67"/>
      <c r="R10" s="67"/>
      <c r="S10" s="67"/>
      <c r="T10" s="67"/>
      <c r="U10" s="67"/>
      <c r="V10" s="67"/>
      <c r="W10" s="67">
        <f>データ!Q6</f>
        <v>100</v>
      </c>
      <c r="X10" s="67"/>
      <c r="Y10" s="67"/>
      <c r="Z10" s="67"/>
      <c r="AA10" s="67"/>
      <c r="AB10" s="67"/>
      <c r="AC10" s="67"/>
      <c r="AD10" s="68">
        <f>データ!R6</f>
        <v>2210</v>
      </c>
      <c r="AE10" s="68"/>
      <c r="AF10" s="68"/>
      <c r="AG10" s="68"/>
      <c r="AH10" s="68"/>
      <c r="AI10" s="68"/>
      <c r="AJ10" s="68"/>
      <c r="AK10" s="2"/>
      <c r="AL10" s="68">
        <f>データ!V6</f>
        <v>196</v>
      </c>
      <c r="AM10" s="68"/>
      <c r="AN10" s="68"/>
      <c r="AO10" s="68"/>
      <c r="AP10" s="68"/>
      <c r="AQ10" s="68"/>
      <c r="AR10" s="68"/>
      <c r="AS10" s="68"/>
      <c r="AT10" s="67">
        <f>データ!W6</f>
        <v>0.05</v>
      </c>
      <c r="AU10" s="67"/>
      <c r="AV10" s="67"/>
      <c r="AW10" s="67"/>
      <c r="AX10" s="67"/>
      <c r="AY10" s="67"/>
      <c r="AZ10" s="67"/>
      <c r="BA10" s="67"/>
      <c r="BB10" s="67">
        <f>データ!X6</f>
        <v>3920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110</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43</v>
      </c>
      <c r="N86" s="26" t="s">
        <v>43</v>
      </c>
      <c r="O86" s="26" t="str">
        <f>データ!EO6</f>
        <v>【0.04】</v>
      </c>
    </row>
  </sheetData>
  <sheetProtection algorithmName="SHA-512" hashValue="YC94ncmOJ1iWGTZUgjgHLkTbIPVLu7egh/CkxRJIE24qotYXuXJHgSu3drvmSacrPscTtD6ixCnt/t784auqog==" saltValue="oT5s2WFzINq1i7giWZErK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392065</v>
      </c>
      <c r="D6" s="33">
        <f t="shared" si="3"/>
        <v>47</v>
      </c>
      <c r="E6" s="33">
        <f t="shared" si="3"/>
        <v>17</v>
      </c>
      <c r="F6" s="33">
        <f t="shared" si="3"/>
        <v>6</v>
      </c>
      <c r="G6" s="33">
        <f t="shared" si="3"/>
        <v>0</v>
      </c>
      <c r="H6" s="33" t="str">
        <f t="shared" si="3"/>
        <v>高知県　須崎市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0.91</v>
      </c>
      <c r="Q6" s="34">
        <f t="shared" si="3"/>
        <v>100</v>
      </c>
      <c r="R6" s="34">
        <f t="shared" si="3"/>
        <v>2210</v>
      </c>
      <c r="S6" s="34">
        <f t="shared" si="3"/>
        <v>22026</v>
      </c>
      <c r="T6" s="34">
        <f t="shared" si="3"/>
        <v>135.34</v>
      </c>
      <c r="U6" s="34">
        <f t="shared" si="3"/>
        <v>162.75</v>
      </c>
      <c r="V6" s="34">
        <f t="shared" si="3"/>
        <v>196</v>
      </c>
      <c r="W6" s="34">
        <f t="shared" si="3"/>
        <v>0.05</v>
      </c>
      <c r="X6" s="34">
        <f t="shared" si="3"/>
        <v>3920</v>
      </c>
      <c r="Y6" s="35">
        <f>IF(Y7="",NA(),Y7)</f>
        <v>100</v>
      </c>
      <c r="Z6" s="35">
        <f t="shared" ref="Z6:AH6" si="4">IF(Z7="",NA(),Z7)</f>
        <v>100</v>
      </c>
      <c r="AA6" s="35">
        <f t="shared" si="4"/>
        <v>100</v>
      </c>
      <c r="AB6" s="35">
        <f t="shared" si="4"/>
        <v>95.13</v>
      </c>
      <c r="AC6" s="35">
        <f t="shared" si="4"/>
        <v>97.89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830.5</v>
      </c>
      <c r="BL6" s="35">
        <f t="shared" si="7"/>
        <v>1029.24</v>
      </c>
      <c r="BM6" s="35">
        <f t="shared" si="7"/>
        <v>1063.93</v>
      </c>
      <c r="BN6" s="35">
        <f t="shared" si="7"/>
        <v>1060.8599999999999</v>
      </c>
      <c r="BO6" s="35">
        <f t="shared" si="7"/>
        <v>1006.65</v>
      </c>
      <c r="BP6" s="34" t="str">
        <f>IF(BP7="","",IF(BP7="-","【-】","【"&amp;SUBSTITUTE(TEXT(BP7,"#,##0.00"),"-","△")&amp;"】"))</f>
        <v>【973.20】</v>
      </c>
      <c r="BQ6" s="35">
        <f>IF(BQ7="",NA(),BQ7)</f>
        <v>51</v>
      </c>
      <c r="BR6" s="35">
        <f t="shared" ref="BR6:BZ6" si="8">IF(BR7="",NA(),BR7)</f>
        <v>56.17</v>
      </c>
      <c r="BS6" s="35">
        <f t="shared" si="8"/>
        <v>42.19</v>
      </c>
      <c r="BT6" s="35">
        <f t="shared" si="8"/>
        <v>36.4</v>
      </c>
      <c r="BU6" s="35">
        <f t="shared" si="8"/>
        <v>35.31</v>
      </c>
      <c r="BV6" s="35">
        <f t="shared" si="8"/>
        <v>43.66</v>
      </c>
      <c r="BW6" s="35">
        <f t="shared" si="8"/>
        <v>43.13</v>
      </c>
      <c r="BX6" s="35">
        <f t="shared" si="8"/>
        <v>46.26</v>
      </c>
      <c r="BY6" s="35">
        <f t="shared" si="8"/>
        <v>45.81</v>
      </c>
      <c r="BZ6" s="35">
        <f t="shared" si="8"/>
        <v>43.43</v>
      </c>
      <c r="CA6" s="34" t="str">
        <f>IF(CA7="","",IF(CA7="-","【-】","【"&amp;SUBSTITUTE(TEXT(CA7,"#,##0.00"),"-","△")&amp;"】"))</f>
        <v>【45.14】</v>
      </c>
      <c r="CB6" s="35">
        <f>IF(CB7="",NA(),CB7)</f>
        <v>240.55</v>
      </c>
      <c r="CC6" s="35">
        <f t="shared" ref="CC6:CK6" si="9">IF(CC7="",NA(),CC7)</f>
        <v>218.73</v>
      </c>
      <c r="CD6" s="35">
        <f t="shared" si="9"/>
        <v>287.64999999999998</v>
      </c>
      <c r="CE6" s="35">
        <f t="shared" si="9"/>
        <v>341.38</v>
      </c>
      <c r="CF6" s="35">
        <f t="shared" si="9"/>
        <v>349.62</v>
      </c>
      <c r="CG6" s="35">
        <f t="shared" si="9"/>
        <v>382.09</v>
      </c>
      <c r="CH6" s="35">
        <f t="shared" si="9"/>
        <v>392.03</v>
      </c>
      <c r="CI6" s="35">
        <f t="shared" si="9"/>
        <v>376.4</v>
      </c>
      <c r="CJ6" s="35">
        <f t="shared" si="9"/>
        <v>383.92</v>
      </c>
      <c r="CK6" s="35">
        <f t="shared" si="9"/>
        <v>400.44</v>
      </c>
      <c r="CL6" s="34" t="str">
        <f>IF(CL7="","",IF(CL7="-","【-】","【"&amp;SUBSTITUTE(TEXT(CL7,"#,##0.00"),"-","△")&amp;"】"))</f>
        <v>【377.19】</v>
      </c>
      <c r="CM6" s="35">
        <f>IF(CM7="",NA(),CM7)</f>
        <v>34.39</v>
      </c>
      <c r="CN6" s="35">
        <f t="shared" ref="CN6:CV6" si="10">IF(CN7="",NA(),CN7)</f>
        <v>33.119999999999997</v>
      </c>
      <c r="CO6" s="35">
        <f t="shared" si="10"/>
        <v>31.85</v>
      </c>
      <c r="CP6" s="35">
        <f t="shared" si="10"/>
        <v>32.479999999999997</v>
      </c>
      <c r="CQ6" s="35">
        <f t="shared" si="10"/>
        <v>31.21</v>
      </c>
      <c r="CR6" s="35">
        <f t="shared" si="10"/>
        <v>39.68</v>
      </c>
      <c r="CS6" s="35">
        <f t="shared" si="10"/>
        <v>35.64</v>
      </c>
      <c r="CT6" s="35">
        <f t="shared" si="10"/>
        <v>33.729999999999997</v>
      </c>
      <c r="CU6" s="35">
        <f t="shared" si="10"/>
        <v>33.21</v>
      </c>
      <c r="CV6" s="35">
        <f t="shared" si="10"/>
        <v>32.229999999999997</v>
      </c>
      <c r="CW6" s="34" t="str">
        <f>IF(CW7="","",IF(CW7="-","【-】","【"&amp;SUBSTITUTE(TEXT(CW7,"#,##0.00"),"-","△")&amp;"】"))</f>
        <v>【33.69】</v>
      </c>
      <c r="CX6" s="35">
        <f>IF(CX7="",NA(),CX7)</f>
        <v>93.02</v>
      </c>
      <c r="CY6" s="35">
        <f t="shared" ref="CY6:DG6" si="11">IF(CY7="",NA(),CY7)</f>
        <v>92.42</v>
      </c>
      <c r="CZ6" s="35">
        <f t="shared" si="11"/>
        <v>92.57</v>
      </c>
      <c r="DA6" s="35">
        <f t="shared" si="11"/>
        <v>92.54</v>
      </c>
      <c r="DB6" s="35">
        <f t="shared" si="11"/>
        <v>93.88</v>
      </c>
      <c r="DC6" s="35">
        <f t="shared" si="11"/>
        <v>83.95</v>
      </c>
      <c r="DD6" s="35">
        <f t="shared" si="11"/>
        <v>82.92</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0.18</v>
      </c>
      <c r="EL6" s="35">
        <f t="shared" si="14"/>
        <v>0.01</v>
      </c>
      <c r="EM6" s="35">
        <f t="shared" si="14"/>
        <v>0.09</v>
      </c>
      <c r="EN6" s="35">
        <f t="shared" si="14"/>
        <v>0.02</v>
      </c>
      <c r="EO6" s="34" t="str">
        <f>IF(EO7="","",IF(EO7="-","【-】","【"&amp;SUBSTITUTE(TEXT(EO7,"#,##0.00"),"-","△")&amp;"】"))</f>
        <v>【0.04】</v>
      </c>
    </row>
    <row r="7" spans="1:145" s="36" customFormat="1" x14ac:dyDescent="0.15">
      <c r="A7" s="28"/>
      <c r="B7" s="37">
        <v>2018</v>
      </c>
      <c r="C7" s="37">
        <v>392065</v>
      </c>
      <c r="D7" s="37">
        <v>47</v>
      </c>
      <c r="E7" s="37">
        <v>17</v>
      </c>
      <c r="F7" s="37">
        <v>6</v>
      </c>
      <c r="G7" s="37">
        <v>0</v>
      </c>
      <c r="H7" s="37" t="s">
        <v>97</v>
      </c>
      <c r="I7" s="37" t="s">
        <v>98</v>
      </c>
      <c r="J7" s="37" t="s">
        <v>99</v>
      </c>
      <c r="K7" s="37" t="s">
        <v>100</v>
      </c>
      <c r="L7" s="37" t="s">
        <v>101</v>
      </c>
      <c r="M7" s="37" t="s">
        <v>102</v>
      </c>
      <c r="N7" s="38" t="s">
        <v>103</v>
      </c>
      <c r="O7" s="38" t="s">
        <v>104</v>
      </c>
      <c r="P7" s="38">
        <v>0.91</v>
      </c>
      <c r="Q7" s="38">
        <v>100</v>
      </c>
      <c r="R7" s="38">
        <v>2210</v>
      </c>
      <c r="S7" s="38">
        <v>22026</v>
      </c>
      <c r="T7" s="38">
        <v>135.34</v>
      </c>
      <c r="U7" s="38">
        <v>162.75</v>
      </c>
      <c r="V7" s="38">
        <v>196</v>
      </c>
      <c r="W7" s="38">
        <v>0.05</v>
      </c>
      <c r="X7" s="38">
        <v>3920</v>
      </c>
      <c r="Y7" s="38">
        <v>100</v>
      </c>
      <c r="Z7" s="38">
        <v>100</v>
      </c>
      <c r="AA7" s="38">
        <v>100</v>
      </c>
      <c r="AB7" s="38">
        <v>95.13</v>
      </c>
      <c r="AC7" s="38">
        <v>97.89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830.5</v>
      </c>
      <c r="BL7" s="38">
        <v>1029.24</v>
      </c>
      <c r="BM7" s="38">
        <v>1063.93</v>
      </c>
      <c r="BN7" s="38">
        <v>1060.8599999999999</v>
      </c>
      <c r="BO7" s="38">
        <v>1006.65</v>
      </c>
      <c r="BP7" s="38">
        <v>973.2</v>
      </c>
      <c r="BQ7" s="38">
        <v>51</v>
      </c>
      <c r="BR7" s="38">
        <v>56.17</v>
      </c>
      <c r="BS7" s="38">
        <v>42.19</v>
      </c>
      <c r="BT7" s="38">
        <v>36.4</v>
      </c>
      <c r="BU7" s="38">
        <v>35.31</v>
      </c>
      <c r="BV7" s="38">
        <v>43.66</v>
      </c>
      <c r="BW7" s="38">
        <v>43.13</v>
      </c>
      <c r="BX7" s="38">
        <v>46.26</v>
      </c>
      <c r="BY7" s="38">
        <v>45.81</v>
      </c>
      <c r="BZ7" s="38">
        <v>43.43</v>
      </c>
      <c r="CA7" s="38">
        <v>45.14</v>
      </c>
      <c r="CB7" s="38">
        <v>240.55</v>
      </c>
      <c r="CC7" s="38">
        <v>218.73</v>
      </c>
      <c r="CD7" s="38">
        <v>287.64999999999998</v>
      </c>
      <c r="CE7" s="38">
        <v>341.38</v>
      </c>
      <c r="CF7" s="38">
        <v>349.62</v>
      </c>
      <c r="CG7" s="38">
        <v>382.09</v>
      </c>
      <c r="CH7" s="38">
        <v>392.03</v>
      </c>
      <c r="CI7" s="38">
        <v>376.4</v>
      </c>
      <c r="CJ7" s="38">
        <v>383.92</v>
      </c>
      <c r="CK7" s="38">
        <v>400.44</v>
      </c>
      <c r="CL7" s="38">
        <v>377.19</v>
      </c>
      <c r="CM7" s="38">
        <v>34.39</v>
      </c>
      <c r="CN7" s="38">
        <v>33.119999999999997</v>
      </c>
      <c r="CO7" s="38">
        <v>31.85</v>
      </c>
      <c r="CP7" s="38">
        <v>32.479999999999997</v>
      </c>
      <c r="CQ7" s="38">
        <v>31.21</v>
      </c>
      <c r="CR7" s="38">
        <v>39.68</v>
      </c>
      <c r="CS7" s="38">
        <v>35.64</v>
      </c>
      <c r="CT7" s="38">
        <v>33.729999999999997</v>
      </c>
      <c r="CU7" s="38">
        <v>33.21</v>
      </c>
      <c r="CV7" s="38">
        <v>32.229999999999997</v>
      </c>
      <c r="CW7" s="38">
        <v>33.69</v>
      </c>
      <c r="CX7" s="38">
        <v>93.02</v>
      </c>
      <c r="CY7" s="38">
        <v>92.42</v>
      </c>
      <c r="CZ7" s="38">
        <v>92.57</v>
      </c>
      <c r="DA7" s="38">
        <v>92.54</v>
      </c>
      <c r="DB7" s="38">
        <v>93.88</v>
      </c>
      <c r="DC7" s="38">
        <v>83.95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dcterms:created xsi:type="dcterms:W3CDTF">2019-12-05T05:25:40Z</dcterms:created>
  <dcterms:modified xsi:type="dcterms:W3CDTF">2020-01-22T01:47:11Z</dcterms:modified>
  <cp:category/>
</cp:coreProperties>
</file>