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nan0311\Desktop\★調査報告ファイル\【0128期限】公営企業に係る経営比較分析表（平成30年度決算）の分析等について（依頼）\【経営比較分析表】2018_392111_47_1718\"/>
    </mc:Choice>
  </mc:AlternateContent>
  <workbookProtection workbookAlgorithmName="SHA-512" workbookHashValue="tIKRLxxIkXqNPPwdLzb8zWsvo30ZAyrqASwshPFIgY2NB7eeM0yWXmy5as3jXGNR2SJ29zoKsgWKXTJjWMOkFg==" workbookSaltValue="UEW8ccFxLLOlEhhW7DWBq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<sst xmlns="http://schemas.openxmlformats.org/spreadsheetml/2006/main" count="228" uniqueCount="115">
  <si>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</si>
  <si>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</si>
  <si>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</si>
  <si>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</si>
  <si>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</si>
  <si>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</si>
  <si>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</si>
  <si>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</si>
  <si>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</si>
  <si>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</si>
  <si>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</si>
  <si>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</si>
  <si>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</si>
  <si>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</si>
  <si>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</si>
  <si>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</si>
  <si>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</si>
  <si>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</si>
  <si>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</si>
  <si>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</si>
  <si>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</si>
  <si>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</si>
  <si>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</si>
  <si>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</si>
  <si>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</si>
  <si>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</si>
  <si>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</si>
  <si>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</si>
  <si>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</si>
  <si>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</si>
  <si>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</si>
  <si>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</si>
  <si>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</si>
  <si>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</si>
  <si>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</si>
  <si>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</si>
  <si>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</si>
  <si>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</si>
  <si>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</si>
  <si>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</si>
  <si>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</si>
  <si>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</si>
  <si>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</si>
  <si>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</si>
  <si>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</si>
  <si>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</si>
  <si>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</si>
  <si>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</si>
  <si>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</si>
  <si>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</si>
  <si>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</si>
  <si>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</si>
  <si>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</si>
  <si>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</si>
  <si>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</si>
  <si>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</si>
  <si>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</si>
  <si>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</si>
  <si>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</si>
  <si>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</si>
  <si>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</si>
  <si>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</si>
  <si>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</si>
  <si>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</si>
  <si>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</si>
  <si>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</si>
  <si>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</si>
  <si>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</si>
  <si>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</si>
  <si>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</si>
  <si>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</si>
  <si>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</si>
  <si>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</si>
  <si>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</si>
  <si>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</si>
  <si>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</si>
  <si>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</si>
  <si>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</si>
  <si>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</si>
  <si>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</si>
  <si>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</si>
  <si>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</si>
  <si>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</si>
  <si>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</si>
  <si>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</si>
  <si>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</si>
  <si>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</si>
  <si>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</si>
  <si>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</si>
  <si>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</si>
  <si>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</si>
  <si>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</si>
  <si>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</si>
  <si>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</si>
  <si>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</si>
  <si>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</si>
  <si>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</si>
  <si>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</si>
  <si>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</si>
  <si>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香南市</t>
  </si>
  <si>
    <t>法非適用</t>
  </si>
  <si>
    <t>下水道事業</t>
  </si>
  <si>
    <t>漁業集落排水</t>
  </si>
  <si>
    <t>H2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</si>
  <si>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</si>
  <si>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</si>
  <si>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</si>
  <si>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</si>
  <si>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</si>
  <si>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</si>
  <si>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</si>
  <si>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</si>
  <si>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水洗化率は約57.1％と前年と比較してほぼ横ばいで、全国平均を下回っている。
　現在の経費回収率は約10.1％で、施設維持費（電気料、維持管理委託料等）を使用料収入で賄えていない状況である。
　水洗化率約57.1％に対して施設利用率は約14.2％に留まっており、処理区域内人口の人口減少が予想され、経費回収率や汚水処理原価の大幅な改善は難しい状況である。
　企業債残高対事業規模比率は、企業債を一般会計からの繰入金により負担としている。</t>
    <rPh sb="6" eb="7">
      <t>ヤク</t>
    </rPh>
    <rPh sb="50" eb="51">
      <t>ヤク</t>
    </rPh>
    <rPh sb="102" eb="103">
      <t>ヤク</t>
    </rPh>
    <rPh sb="118" eb="119">
      <t>ヤク</t>
    </rPh>
    <phoneticPr fontId="4"/>
  </si>
  <si>
    <t>　現状は、施設維持費の大部分を一般会計からの繰入金により賄っており、健全な経営とは言えない。
　漁業集落排水事業は、令和元年度に公共下水道事業認可の変更承認を受ける予定で、特定環境保全公共下水道へ統合し、施設維持費の抑制を図る。</t>
    <rPh sb="41" eb="42">
      <t>イ</t>
    </rPh>
    <rPh sb="48" eb="50">
      <t>ギョギョウ</t>
    </rPh>
    <rPh sb="50" eb="52">
      <t>シュウラク</t>
    </rPh>
    <rPh sb="52" eb="54">
      <t>ハイスイ</t>
    </rPh>
    <rPh sb="54" eb="56">
      <t>ジギョウ</t>
    </rPh>
    <rPh sb="58" eb="60">
      <t>レイワ</t>
    </rPh>
    <rPh sb="60" eb="63">
      <t>ガンネンド</t>
    </rPh>
    <rPh sb="64" eb="66">
      <t>コウキョウ</t>
    </rPh>
    <rPh sb="66" eb="69">
      <t>ゲスイドウ</t>
    </rPh>
    <rPh sb="69" eb="71">
      <t>ジギョウ</t>
    </rPh>
    <rPh sb="71" eb="73">
      <t>ニンカ</t>
    </rPh>
    <rPh sb="74" eb="76">
      <t>ヘンコウ</t>
    </rPh>
    <rPh sb="76" eb="78">
      <t>ショウニン</t>
    </rPh>
    <rPh sb="79" eb="80">
      <t>ウ</t>
    </rPh>
    <rPh sb="82" eb="84">
      <t>ヨテイ</t>
    </rPh>
    <phoneticPr fontId="4"/>
  </si>
  <si>
    <t>　施設の供用開始から20年が経過しており、現在は大きい修繕はないが、今後は経年劣化により施設の機械設備、管路の修繕料が増加する恐れがある。
　処理場の機械設備は統合による改築を予定しているが、管路の施設調査が必要となってくる。</t>
    <rPh sb="63" eb="64">
      <t>オソ</t>
    </rPh>
    <rPh sb="71" eb="74">
      <t>ショリジョウ</t>
    </rPh>
    <rPh sb="75" eb="77">
      <t>キカイ</t>
    </rPh>
    <rPh sb="77" eb="79">
      <t>セツビ</t>
    </rPh>
    <rPh sb="80" eb="82">
      <t>トウゴウ</t>
    </rPh>
    <rPh sb="85" eb="87">
      <t>カイチク</t>
    </rPh>
    <rPh sb="88" eb="90">
      <t>ヨテイ</t>
    </rPh>
    <rPh sb="99" eb="101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</si>
</sst>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B-40EB-A3C4-5A8845A3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0.18</c:v>
                </c:pt>
                <c:pt idx="2">
                  <c:v>0.01</c:v>
                </c:pt>
                <c:pt idx="3">
                  <c:v>0.09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B-40EB-A3C4-5A8845A3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13.85</c:v>
                </c:pt>
                <c:pt idx="1">
                  <c:v>15.38</c:v>
                </c:pt>
                <c:pt idx="2">
                  <c:v>15.38</c:v>
                </c:pt>
                <c:pt idx="3">
                  <c:v>15</c:v>
                </c:pt>
                <c:pt idx="4">
                  <c:v>14.23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20-44C6-9A9C-72CDE195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39.68</c:v>
                </c:pt>
                <c:pt idx="1">
                  <c:v>35.64</c:v>
                </c:pt>
                <c:pt idx="2">
                  <c:v>33.729999999999997</c:v>
                </c:pt>
                <c:pt idx="3">
                  <c:v>33.21</c:v>
                </c:pt>
                <c:pt idx="4">
                  <c:v>32.229999999999997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0-44C6-9A9C-72CDE1952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53.61</c:v>
                </c:pt>
                <c:pt idx="1">
                  <c:v>53.26</c:v>
                </c:pt>
                <c:pt idx="2">
                  <c:v>54.03</c:v>
                </c:pt>
                <c:pt idx="3">
                  <c:v>56.47</c:v>
                </c:pt>
                <c:pt idx="4">
                  <c:v>57.14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F-4EAD-9FD8-6050AEDB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83.95</c:v>
                </c:pt>
                <c:pt idx="1">
                  <c:v>82.92</c:v>
                </c:pt>
                <c:pt idx="2">
                  <c:v>79.989999999999995</c:v>
                </c:pt>
                <c:pt idx="3">
                  <c:v>79.98</c:v>
                </c:pt>
                <c:pt idx="4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F-4EAD-9FD8-6050AEDB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99.65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9-4474-B1D6-364C54DD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9-4474-B1D6-364C54DD0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9-4B7A-A1DE-1A1DFE53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9-4B7A-A1DE-1A1DFE53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6-4AB8-A1EA-AF76D9E3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6-4AB8-A1EA-AF76D9E3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B-49B2-9A2D-71F8A640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9B2-9A2D-71F8A640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F-4CDC-8D48-1BBF806B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F-4CDC-8D48-1BBF806B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0-4A48-A4B4-992253BD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830.5</c:v>
                </c:pt>
                <c:pt idx="1">
                  <c:v>1029.24</c:v>
                </c:pt>
                <c:pt idx="2">
                  <c:v>1063.93</c:v>
                </c:pt>
                <c:pt idx="3">
                  <c:v>1060.8599999999999</c:v>
                </c:pt>
                <c:pt idx="4">
                  <c:v>1006.65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0-4A48-A4B4-992253BDC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13.4</c:v>
                </c:pt>
                <c:pt idx="1">
                  <c:v>14.03</c:v>
                </c:pt>
                <c:pt idx="2">
                  <c:v>13.53</c:v>
                </c:pt>
                <c:pt idx="3">
                  <c:v>10.43</c:v>
                </c:pt>
                <c:pt idx="4">
                  <c:v>10.130000000000001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8-4AFB-9929-43A63024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43.66</c:v>
                </c:pt>
                <c:pt idx="1">
                  <c:v>43.13</c:v>
                </c:pt>
                <c:pt idx="2">
                  <c:v>46.26</c:v>
                </c:pt>
                <c:pt idx="3">
                  <c:v>45.81</c:v>
                </c:pt>
                <c:pt idx="4">
                  <c:v>43.43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AFB-9929-43A630247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763.92</c:v>
                </c:pt>
                <c:pt idx="1">
                  <c:v>735.31</c:v>
                </c:pt>
                <c:pt idx="2">
                  <c:v>770.31</c:v>
                </c:pt>
                <c:pt idx="3">
                  <c:v>984.99</c:v>
                </c:pt>
                <c:pt idx="4">
                  <c:v>1079.52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0-49D1-B26F-E22FCF78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382.09</c:v>
                </c:pt>
                <c:pt idx="1">
                  <c:v>392.03</c:v>
                </c:pt>
                <c:pt idx="2">
                  <c:v>376.4</c:v>
                </c:pt>
                <c:pt idx="3">
                  <c:v>383.92</c:v>
                </c:pt>
                <c:pt idx="4">
                  <c:v>400.44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0-49D1-B26F-E22FCF784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【973.20】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32" zoomScale="80" zoomScaleNormal="80" workbookViewId="0">
      <selection activeCell="BL64" sqref="BL64:BZ65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高知県　香南市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3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漁業集落排水</v>
      </c>
      <c r="Q8" s="48"/>
      <c r="R8" s="48"/>
      <c r="S8" s="48"/>
      <c r="T8" s="48"/>
      <c r="U8" s="48"/>
      <c r="V8" s="48"/>
      <c r="W8" s="48" t="str">
        <f>データ!L6</f>
        <v>H2</v>
      </c>
      <c r="X8" s="48"/>
      <c r="Y8" s="48"/>
      <c r="Z8" s="48"/>
      <c r="AA8" s="48"/>
      <c r="AB8" s="48"/>
      <c r="AC8" s="48"/>
      <c r="AD8" s="49" t="str">
        <f>データ!$M$6</f>
        <v>非設置</v>
      </c>
      <c r="AE8" s="49"/>
      <c r="AF8" s="49"/>
      <c r="AG8" s="49"/>
      <c r="AH8" s="49"/>
      <c r="AI8" s="49"/>
      <c r="AJ8" s="49"/>
      <c r="AK8" s="3"/>
      <c r="AL8" s="50">
        <f>データ!S6</f>
        <v>33368</v>
      </c>
      <c r="AM8" s="50"/>
      <c r="AN8" s="50"/>
      <c r="AO8" s="50"/>
      <c r="AP8" s="50"/>
      <c r="AQ8" s="50"/>
      <c r="AR8" s="50"/>
      <c r="AS8" s="50"/>
      <c r="AT8" s="45">
        <f>データ!T6</f>
        <v>126.46</v>
      </c>
      <c r="AU8" s="45"/>
      <c r="AV8" s="45"/>
      <c r="AW8" s="45"/>
      <c r="AX8" s="45"/>
      <c r="AY8" s="45"/>
      <c r="AZ8" s="45"/>
      <c r="BA8" s="45"/>
      <c r="BB8" s="45">
        <f>データ!U6</f>
        <v>263.86</v>
      </c>
      <c r="BC8" s="45"/>
      <c r="BD8" s="45"/>
      <c r="BE8" s="45"/>
      <c r="BF8" s="45"/>
      <c r="BG8" s="45"/>
      <c r="BH8" s="45"/>
      <c r="BI8" s="45"/>
      <c r="BJ8" s="3"/>
      <c r="BK8" s="3"/>
      <c r="BL8" s="46" t="s">
        <v>10</v>
      </c>
      <c r="BM8" s="47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3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20</v>
      </c>
      <c r="BM9" s="52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0.63</v>
      </c>
      <c r="Q10" s="45"/>
      <c r="R10" s="45"/>
      <c r="S10" s="45"/>
      <c r="T10" s="45"/>
      <c r="U10" s="45"/>
      <c r="V10" s="45"/>
      <c r="W10" s="45">
        <f>データ!Q6</f>
        <v>98.85</v>
      </c>
      <c r="X10" s="45"/>
      <c r="Y10" s="45"/>
      <c r="Z10" s="45"/>
      <c r="AA10" s="45"/>
      <c r="AB10" s="45"/>
      <c r="AC10" s="45"/>
      <c r="AD10" s="50">
        <f>データ!R6</f>
        <v>2010</v>
      </c>
      <c r="AE10" s="50"/>
      <c r="AF10" s="50"/>
      <c r="AG10" s="50"/>
      <c r="AH10" s="50"/>
      <c r="AI10" s="50"/>
      <c r="AJ10" s="50"/>
      <c r="AK10" s="2"/>
      <c r="AL10" s="50">
        <f>データ!V6</f>
        <v>210</v>
      </c>
      <c r="AM10" s="50"/>
      <c r="AN10" s="50"/>
      <c r="AO10" s="50"/>
      <c r="AP10" s="50"/>
      <c r="AQ10" s="50"/>
      <c r="AR10" s="50"/>
      <c r="AS10" s="50"/>
      <c r="AT10" s="45">
        <f>データ!W6</f>
        <v>0.1</v>
      </c>
      <c r="AU10" s="45"/>
      <c r="AV10" s="45"/>
      <c r="AW10" s="45"/>
      <c r="AX10" s="45"/>
      <c r="AY10" s="45"/>
      <c r="AZ10" s="45"/>
      <c r="BA10" s="45"/>
      <c r="BB10" s="45">
        <f>データ!X6</f>
        <v>2100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62" t="s">
        <v>22</v>
      </c>
      <c r="BM10" s="6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24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 x14ac:dyDescent="0.15">
      <c r="A14" s="2"/>
      <c r="B14" s="66" t="s">
        <v>25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56" t="s">
        <v>26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7" t="s">
        <v>112</v>
      </c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7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7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7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7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7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7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7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7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7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7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7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7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7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7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7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7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7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9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7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9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7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7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7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7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7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7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7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7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7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0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83" t="s">
        <v>27</v>
      </c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86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7" t="s">
        <v>114</v>
      </c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7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7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7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7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7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7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7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7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9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7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9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7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9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7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9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7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9"/>
    </row>
    <row r="60" spans="1:78" ht="13.5" customHeight="1" x14ac:dyDescent="0.15">
      <c r="A60" s="2"/>
      <c r="B60" s="53" t="s">
        <v>28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77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9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77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7"/>
      <c r="BM62" s="78"/>
      <c r="BN62" s="78"/>
      <c r="BO62" s="78"/>
      <c r="BP62" s="78"/>
      <c r="BQ62" s="78"/>
      <c r="BR62" s="78"/>
      <c r="BS62" s="78"/>
      <c r="BT62" s="78"/>
      <c r="BU62" s="78"/>
      <c r="BV62" s="78"/>
      <c r="BW62" s="78"/>
      <c r="BX62" s="78"/>
      <c r="BY62" s="78"/>
      <c r="BZ62" s="7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80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83" t="s">
        <v>29</v>
      </c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86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7" t="s">
        <v>113</v>
      </c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7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7"/>
      <c r="BM68" s="78"/>
      <c r="BN68" s="78"/>
      <c r="BO68" s="78"/>
      <c r="BP68" s="78"/>
      <c r="BQ68" s="78"/>
      <c r="BR68" s="78"/>
      <c r="BS68" s="78"/>
      <c r="BT68" s="78"/>
      <c r="BU68" s="78"/>
      <c r="BV68" s="78"/>
      <c r="BW68" s="78"/>
      <c r="BX68" s="78"/>
      <c r="BY68" s="78"/>
      <c r="BZ68" s="7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7"/>
      <c r="BM69" s="78"/>
      <c r="BN69" s="78"/>
      <c r="BO69" s="78"/>
      <c r="BP69" s="78"/>
      <c r="BQ69" s="78"/>
      <c r="BR69" s="78"/>
      <c r="BS69" s="78"/>
      <c r="BT69" s="78"/>
      <c r="BU69" s="78"/>
      <c r="BV69" s="78"/>
      <c r="BW69" s="78"/>
      <c r="BX69" s="78"/>
      <c r="BY69" s="78"/>
      <c r="BZ69" s="7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7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7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7"/>
      <c r="BM72" s="78"/>
      <c r="BN72" s="78"/>
      <c r="BO72" s="78"/>
      <c r="BP72" s="78"/>
      <c r="BQ72" s="78"/>
      <c r="BR72" s="78"/>
      <c r="BS72" s="78"/>
      <c r="BT72" s="78"/>
      <c r="BU72" s="78"/>
      <c r="BV72" s="78"/>
      <c r="BW72" s="78"/>
      <c r="BX72" s="78"/>
      <c r="BY72" s="78"/>
      <c r="BZ72" s="7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7"/>
      <c r="BM73" s="78"/>
      <c r="BN73" s="78"/>
      <c r="BO73" s="78"/>
      <c r="BP73" s="78"/>
      <c r="BQ73" s="78"/>
      <c r="BR73" s="78"/>
      <c r="BS73" s="78"/>
      <c r="BT73" s="78"/>
      <c r="BU73" s="78"/>
      <c r="BV73" s="78"/>
      <c r="BW73" s="78"/>
      <c r="BX73" s="78"/>
      <c r="BY73" s="78"/>
      <c r="BZ73" s="7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7"/>
      <c r="BM74" s="78"/>
      <c r="BN74" s="78"/>
      <c r="BO74" s="78"/>
      <c r="BP74" s="78"/>
      <c r="BQ74" s="78"/>
      <c r="BR74" s="78"/>
      <c r="BS74" s="78"/>
      <c r="BT74" s="78"/>
      <c r="BU74" s="78"/>
      <c r="BV74" s="78"/>
      <c r="BW74" s="78"/>
      <c r="BX74" s="78"/>
      <c r="BY74" s="78"/>
      <c r="BZ74" s="7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7"/>
      <c r="BM75" s="78"/>
      <c r="BN75" s="78"/>
      <c r="BO75" s="78"/>
      <c r="BP75" s="78"/>
      <c r="BQ75" s="78"/>
      <c r="BR75" s="78"/>
      <c r="BS75" s="78"/>
      <c r="BT75" s="78"/>
      <c r="BU75" s="78"/>
      <c r="BV75" s="78"/>
      <c r="BW75" s="78"/>
      <c r="BX75" s="78"/>
      <c r="BY75" s="78"/>
      <c r="BZ75" s="7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7"/>
      <c r="BM76" s="78"/>
      <c r="BN76" s="78"/>
      <c r="BO76" s="78"/>
      <c r="BP76" s="78"/>
      <c r="BQ76" s="78"/>
      <c r="BR76" s="78"/>
      <c r="BS76" s="78"/>
      <c r="BT76" s="78"/>
      <c r="BU76" s="78"/>
      <c r="BV76" s="78"/>
      <c r="BW76" s="78"/>
      <c r="BX76" s="78"/>
      <c r="BY76" s="78"/>
      <c r="BZ76" s="7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7"/>
      <c r="BM77" s="78"/>
      <c r="BN77" s="78"/>
      <c r="BO77" s="78"/>
      <c r="BP77" s="78"/>
      <c r="BQ77" s="78"/>
      <c r="BR77" s="78"/>
      <c r="BS77" s="78"/>
      <c r="BT77" s="78"/>
      <c r="BU77" s="78"/>
      <c r="BV77" s="78"/>
      <c r="BW77" s="78"/>
      <c r="BX77" s="78"/>
      <c r="BY77" s="78"/>
      <c r="BZ77" s="7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7"/>
      <c r="BM78" s="78"/>
      <c r="BN78" s="78"/>
      <c r="BO78" s="78"/>
      <c r="BP78" s="78"/>
      <c r="BQ78" s="78"/>
      <c r="BR78" s="78"/>
      <c r="BS78" s="78"/>
      <c r="BT78" s="78"/>
      <c r="BU78" s="78"/>
      <c r="BV78" s="78"/>
      <c r="BW78" s="78"/>
      <c r="BX78" s="78"/>
      <c r="BY78" s="78"/>
      <c r="BZ78" s="79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77"/>
      <c r="BM79" s="78"/>
      <c r="BN79" s="78"/>
      <c r="BO79" s="78"/>
      <c r="BP79" s="78"/>
      <c r="BQ79" s="78"/>
      <c r="BR79" s="78"/>
      <c r="BS79" s="78"/>
      <c r="BT79" s="78"/>
      <c r="BU79" s="78"/>
      <c r="BV79" s="78"/>
      <c r="BW79" s="78"/>
      <c r="BX79" s="78"/>
      <c r="BY79" s="78"/>
      <c r="BZ79" s="79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77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9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77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9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2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【973.20】</v>
      </c>
      <c r="I86" s="26" t="str">
        <f>データ!CA6</f>
        <v>【45.14】</v>
      </c>
      <c r="J86" s="26" t="str">
        <f>データ!CL6</f>
        <v>【377.19】</v>
      </c>
      <c r="K86" s="26" t="str">
        <f>データ!CW6</f>
        <v>【33.69】</v>
      </c>
      <c r="L86" s="26" t="str">
        <f>データ!DH6</f>
        <v>【80.08】</v>
      </c>
      <c r="M86" s="26" t="s">
        <v>44</v>
      </c>
      <c r="N86" s="26" t="s">
        <v>45</v>
      </c>
      <c r="O86" s="26" t="str">
        <f>データ!EO6</f>
        <v>【0.04】</v>
      </c>
    </row>
  </sheetData>
  <sheetProtection algorithmName="SHA-512" hashValue="QVqiqHOwwePojaiSaVhuj4Gw2DiWeCm5NVr645rQ7oapSKqf/Osn31xjySNlxas0bLdokhTjHMnco1bpF0BR+Q==" saltValue="oBmdDoggBgx7JT39J/tIzA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0" t="s">
        <v>55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/>
      <c r="Y3" s="76" t="s">
        <v>56</v>
      </c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 t="s">
        <v>57</v>
      </c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7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69" t="s">
        <v>59</v>
      </c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 t="s">
        <v>60</v>
      </c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 t="s">
        <v>61</v>
      </c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 t="s">
        <v>62</v>
      </c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 t="s">
        <v>63</v>
      </c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 t="s">
        <v>64</v>
      </c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 t="s">
        <v>65</v>
      </c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 t="s">
        <v>66</v>
      </c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 t="s">
        <v>67</v>
      </c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 t="s">
        <v>68</v>
      </c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 t="s">
        <v>69</v>
      </c>
      <c r="EF4" s="69"/>
      <c r="EG4" s="69"/>
      <c r="EH4" s="69"/>
      <c r="EI4" s="69"/>
      <c r="EJ4" s="69"/>
      <c r="EK4" s="69"/>
      <c r="EL4" s="69"/>
      <c r="EM4" s="69"/>
      <c r="EN4" s="69"/>
      <c r="EO4" s="69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2018</v>
      </c>
      <c r="C6" s="33">
        <f t="shared" ref="C6:X6" si="3">C7</f>
        <v>392111</v>
      </c>
      <c r="D6" s="33">
        <f t="shared" si="3"/>
        <v>47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高知県　香南市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0.63</v>
      </c>
      <c r="Q6" s="34">
        <f t="shared" si="3"/>
        <v>98.85</v>
      </c>
      <c r="R6" s="34">
        <f t="shared" si="3"/>
        <v>2010</v>
      </c>
      <c r="S6" s="34">
        <f t="shared" si="3"/>
        <v>33368</v>
      </c>
      <c r="T6" s="34">
        <f t="shared" si="3"/>
        <v>126.46</v>
      </c>
      <c r="U6" s="34">
        <f t="shared" si="3"/>
        <v>263.86</v>
      </c>
      <c r="V6" s="34">
        <f t="shared" si="3"/>
        <v>210</v>
      </c>
      <c r="W6" s="34">
        <f t="shared" si="3"/>
        <v>0.1</v>
      </c>
      <c r="X6" s="34">
        <f t="shared" si="3"/>
        <v>2100</v>
      </c>
      <c r="Y6" s="35">
        <f>IF(Y7="",NA(),Y7)</f>
        <v>99.65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830.5</v>
      </c>
      <c r="BL6" s="35">
        <f t="shared" si="7"/>
        <v>1029.24</v>
      </c>
      <c r="BM6" s="35">
        <f t="shared" si="7"/>
        <v>1063.93</v>
      </c>
      <c r="BN6" s="35">
        <f t="shared" si="7"/>
        <v>1060.8599999999999</v>
      </c>
      <c r="BO6" s="35">
        <f t="shared" si="7"/>
        <v>1006.65</v>
      </c>
      <c r="BP6" s="34" t="str">
        <f>IF(BP7="","",IF(BP7="-","【-】","【"&amp;SUBSTITUTE(TEXT(BP7,"#,##0.00"),"-","△")&amp;"】"))</f>
        <v>【973.20】</v>
      </c>
      <c r="BQ6" s="35">
        <f>IF(BQ7="",NA(),BQ7)</f>
        <v>13.4</v>
      </c>
      <c r="BR6" s="35">
        <f t="shared" ref="BR6:BZ6" si="8">IF(BR7="",NA(),BR7)</f>
        <v>14.03</v>
      </c>
      <c r="BS6" s="35">
        <f t="shared" si="8"/>
        <v>13.53</v>
      </c>
      <c r="BT6" s="35">
        <f t="shared" si="8"/>
        <v>10.43</v>
      </c>
      <c r="BU6" s="35">
        <f t="shared" si="8"/>
        <v>10.130000000000001</v>
      </c>
      <c r="BV6" s="35">
        <f t="shared" si="8"/>
        <v>43.66</v>
      </c>
      <c r="BW6" s="35">
        <f t="shared" si="8"/>
        <v>43.13</v>
      </c>
      <c r="BX6" s="35">
        <f t="shared" si="8"/>
        <v>46.26</v>
      </c>
      <c r="BY6" s="35">
        <f t="shared" si="8"/>
        <v>45.81</v>
      </c>
      <c r="BZ6" s="35">
        <f t="shared" si="8"/>
        <v>43.43</v>
      </c>
      <c r="CA6" s="34" t="str">
        <f>IF(CA7="","",IF(CA7="-","【-】","【"&amp;SUBSTITUTE(TEXT(CA7,"#,##0.00"),"-","△")&amp;"】"))</f>
        <v>【45.14】</v>
      </c>
      <c r="CB6" s="35">
        <f>IF(CB7="",NA(),CB7)</f>
        <v>763.92</v>
      </c>
      <c r="CC6" s="35">
        <f t="shared" ref="CC6:CK6" si="9">IF(CC7="",NA(),CC7)</f>
        <v>735.31</v>
      </c>
      <c r="CD6" s="35">
        <f t="shared" si="9"/>
        <v>770.31</v>
      </c>
      <c r="CE6" s="35">
        <f t="shared" si="9"/>
        <v>984.99</v>
      </c>
      <c r="CF6" s="35">
        <f t="shared" si="9"/>
        <v>1079.52</v>
      </c>
      <c r="CG6" s="35">
        <f t="shared" si="9"/>
        <v>382.09</v>
      </c>
      <c r="CH6" s="35">
        <f t="shared" si="9"/>
        <v>392.03</v>
      </c>
      <c r="CI6" s="35">
        <f t="shared" si="9"/>
        <v>376.4</v>
      </c>
      <c r="CJ6" s="35">
        <f t="shared" si="9"/>
        <v>383.92</v>
      </c>
      <c r="CK6" s="35">
        <f t="shared" si="9"/>
        <v>400.44</v>
      </c>
      <c r="CL6" s="34" t="str">
        <f>IF(CL7="","",IF(CL7="-","【-】","【"&amp;SUBSTITUTE(TEXT(CL7,"#,##0.00"),"-","△")&amp;"】"))</f>
        <v>【377.19】</v>
      </c>
      <c r="CM6" s="35">
        <f>IF(CM7="",NA(),CM7)</f>
        <v>13.85</v>
      </c>
      <c r="CN6" s="35">
        <f t="shared" ref="CN6:CV6" si="10">IF(CN7="",NA(),CN7)</f>
        <v>15.38</v>
      </c>
      <c r="CO6" s="35">
        <f t="shared" si="10"/>
        <v>15.38</v>
      </c>
      <c r="CP6" s="35">
        <f t="shared" si="10"/>
        <v>15</v>
      </c>
      <c r="CQ6" s="35">
        <f t="shared" si="10"/>
        <v>14.23</v>
      </c>
      <c r="CR6" s="35">
        <f t="shared" si="10"/>
        <v>39.68</v>
      </c>
      <c r="CS6" s="35">
        <f t="shared" si="10"/>
        <v>35.64</v>
      </c>
      <c r="CT6" s="35">
        <f t="shared" si="10"/>
        <v>33.729999999999997</v>
      </c>
      <c r="CU6" s="35">
        <f t="shared" si="10"/>
        <v>33.21</v>
      </c>
      <c r="CV6" s="35">
        <f t="shared" si="10"/>
        <v>32.229999999999997</v>
      </c>
      <c r="CW6" s="34" t="str">
        <f>IF(CW7="","",IF(CW7="-","【-】","【"&amp;SUBSTITUTE(TEXT(CW7,"#,##0.00"),"-","△")&amp;"】"))</f>
        <v>【33.69】</v>
      </c>
      <c r="CX6" s="35">
        <f>IF(CX7="",NA(),CX7)</f>
        <v>53.61</v>
      </c>
      <c r="CY6" s="35">
        <f t="shared" ref="CY6:DG6" si="11">IF(CY7="",NA(),CY7)</f>
        <v>53.26</v>
      </c>
      <c r="CZ6" s="35">
        <f t="shared" si="11"/>
        <v>54.03</v>
      </c>
      <c r="DA6" s="35">
        <f t="shared" si="11"/>
        <v>56.47</v>
      </c>
      <c r="DB6" s="35">
        <f t="shared" si="11"/>
        <v>57.14</v>
      </c>
      <c r="DC6" s="35">
        <f t="shared" si="11"/>
        <v>83.95</v>
      </c>
      <c r="DD6" s="35">
        <f t="shared" si="11"/>
        <v>82.92</v>
      </c>
      <c r="DE6" s="35">
        <f t="shared" si="11"/>
        <v>79.989999999999995</v>
      </c>
      <c r="DF6" s="35">
        <f t="shared" si="11"/>
        <v>79.98</v>
      </c>
      <c r="DG6" s="35">
        <f t="shared" si="11"/>
        <v>80.8</v>
      </c>
      <c r="DH6" s="34" t="str">
        <f>IF(DH7="","",IF(DH7="-","【-】","【"&amp;SUBSTITUTE(TEXT(DH7,"#,##0.00"),"-","△")&amp;"】"))</f>
        <v>【80.08】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0.18</v>
      </c>
      <c r="EL6" s="35">
        <f t="shared" si="14"/>
        <v>0.01</v>
      </c>
      <c r="EM6" s="35">
        <f t="shared" si="14"/>
        <v>0.09</v>
      </c>
      <c r="EN6" s="35">
        <f t="shared" si="14"/>
        <v>0.02</v>
      </c>
      <c r="EO6" s="34" t="str">
        <f>IF(EO7="","",IF(EO7="-","【-】","【"&amp;SUBSTITUTE(TEXT(EO7,"#,##0.00"),"-","△")&amp;"】"))</f>
        <v>【0.04】</v>
      </c>
    </row>
    <row r="7" spans="1:145" s="36" customFormat="1" x14ac:dyDescent="0.15">
      <c r="A7" s="28"/>
      <c r="B7" s="37">
        <v>2018</v>
      </c>
      <c r="C7" s="37">
        <v>392111</v>
      </c>
      <c r="D7" s="37">
        <v>47</v>
      </c>
      <c r="E7" s="37">
        <v>17</v>
      </c>
      <c r="F7" s="37">
        <v>6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0.63</v>
      </c>
      <c r="Q7" s="38">
        <v>98.85</v>
      </c>
      <c r="R7" s="38">
        <v>2010</v>
      </c>
      <c r="S7" s="38">
        <v>33368</v>
      </c>
      <c r="T7" s="38">
        <v>126.46</v>
      </c>
      <c r="U7" s="38">
        <v>263.86</v>
      </c>
      <c r="V7" s="38">
        <v>210</v>
      </c>
      <c r="W7" s="38">
        <v>0.1</v>
      </c>
      <c r="X7" s="38">
        <v>2100</v>
      </c>
      <c r="Y7" s="38">
        <v>99.65</v>
      </c>
      <c r="Z7" s="38">
        <v>100</v>
      </c>
      <c r="AA7" s="38">
        <v>100</v>
      </c>
      <c r="AB7" s="38">
        <v>100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830.5</v>
      </c>
      <c r="BL7" s="38">
        <v>1029.24</v>
      </c>
      <c r="BM7" s="38">
        <v>1063.93</v>
      </c>
      <c r="BN7" s="38">
        <v>1060.8599999999999</v>
      </c>
      <c r="BO7" s="38">
        <v>1006.65</v>
      </c>
      <c r="BP7" s="38">
        <v>973.2</v>
      </c>
      <c r="BQ7" s="38">
        <v>13.4</v>
      </c>
      <c r="BR7" s="38">
        <v>14.03</v>
      </c>
      <c r="BS7" s="38">
        <v>13.53</v>
      </c>
      <c r="BT7" s="38">
        <v>10.43</v>
      </c>
      <c r="BU7" s="38">
        <v>10.130000000000001</v>
      </c>
      <c r="BV7" s="38">
        <v>43.66</v>
      </c>
      <c r="BW7" s="38">
        <v>43.13</v>
      </c>
      <c r="BX7" s="38">
        <v>46.26</v>
      </c>
      <c r="BY7" s="38">
        <v>45.81</v>
      </c>
      <c r="BZ7" s="38">
        <v>43.43</v>
      </c>
      <c r="CA7" s="38">
        <v>45.14</v>
      </c>
      <c r="CB7" s="38">
        <v>763.92</v>
      </c>
      <c r="CC7" s="38">
        <v>735.31</v>
      </c>
      <c r="CD7" s="38">
        <v>770.31</v>
      </c>
      <c r="CE7" s="38">
        <v>984.99</v>
      </c>
      <c r="CF7" s="38">
        <v>1079.52</v>
      </c>
      <c r="CG7" s="38">
        <v>382.09</v>
      </c>
      <c r="CH7" s="38">
        <v>392.03</v>
      </c>
      <c r="CI7" s="38">
        <v>376.4</v>
      </c>
      <c r="CJ7" s="38">
        <v>383.92</v>
      </c>
      <c r="CK7" s="38">
        <v>400.44</v>
      </c>
      <c r="CL7" s="38">
        <v>377.19</v>
      </c>
      <c r="CM7" s="38">
        <v>13.85</v>
      </c>
      <c r="CN7" s="38">
        <v>15.38</v>
      </c>
      <c r="CO7" s="38">
        <v>15.38</v>
      </c>
      <c r="CP7" s="38">
        <v>15</v>
      </c>
      <c r="CQ7" s="38">
        <v>14.23</v>
      </c>
      <c r="CR7" s="38">
        <v>39.68</v>
      </c>
      <c r="CS7" s="38">
        <v>35.64</v>
      </c>
      <c r="CT7" s="38">
        <v>33.729999999999997</v>
      </c>
      <c r="CU7" s="38">
        <v>33.21</v>
      </c>
      <c r="CV7" s="38">
        <v>32.229999999999997</v>
      </c>
      <c r="CW7" s="38">
        <v>33.69</v>
      </c>
      <c r="CX7" s="38">
        <v>53.61</v>
      </c>
      <c r="CY7" s="38">
        <v>53.26</v>
      </c>
      <c r="CZ7" s="38">
        <v>54.03</v>
      </c>
      <c r="DA7" s="38">
        <v>56.47</v>
      </c>
      <c r="DB7" s="38">
        <v>57.14</v>
      </c>
      <c r="DC7" s="38">
        <v>83.95</v>
      </c>
      <c r="DD7" s="38">
        <v>82.92</v>
      </c>
      <c r="DE7" s="38">
        <v>79.989999999999995</v>
      </c>
      <c r="DF7" s="38">
        <v>79.98</v>
      </c>
      <c r="DG7" s="38">
        <v>80.8</v>
      </c>
      <c r="DH7" s="38">
        <v>80.08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0.18</v>
      </c>
      <c r="EL7" s="38">
        <v>0.01</v>
      </c>
      <c r="EM7" s="38">
        <v>0.09</v>
      </c>
      <c r="EN7" s="38">
        <v>0.02</v>
      </c>
      <c r="EO7" s="38">
        <v>0.04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黒岩　保</cp:lastModifiedBy>
  <cp:lastPrinted>2020-01-20T04:46:08Z</cp:lastPrinted>
  <dcterms:created xsi:type="dcterms:W3CDTF">2019-12-05T05:25:42Z</dcterms:created>
  <dcterms:modified xsi:type="dcterms:W3CDTF">2020-01-20T04:46:10Z</dcterms:modified>
  <cp:category/>
</cp:coreProperties>
</file>