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nahari26.NAHARI\Desktop\★簡水フォルダ★\☆調査関係\R01\公営企業に係る経営比較分析表（平成30年度決算）の分析等について（依頼）\"/>
    </mc:Choice>
  </mc:AlternateContent>
  <xr:revisionPtr revIDLastSave="0" documentId="8_{BD3FE391-BC96-4BC6-BF5C-70A9F93C2833}" xr6:coauthVersionLast="45" xr6:coauthVersionMax="45" xr10:uidLastSave="{00000000-0000-0000-0000-000000000000}"/>
  <workbookProtection workbookAlgorithmName="SHA-512" workbookHashValue="ht399vO3Z58xXLNWSDA1arzo34Ia5XpRwB12z219uRUicxN1NUrH0yy6QmdyZ+B1xX341hLjoaoNfO+bZsCU+Q==" workbookSaltValue="FGSizav1DT9A0aPaoZsBz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P10" i="4"/>
  <c r="I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<sst xmlns="http://schemas.openxmlformats.org/spreadsheetml/2006/main" count="228" uniqueCount="114">
  <si>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</si>
  <si>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</si>
  <si>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</si>
  <si>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</si>
  <si>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</si>
  <si>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</si>
  <si>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</si>
  <si>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</si>
  <si>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</si>
  <si>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</si>
  <si>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</si>
  <si>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</si>
  <si>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</si>
  <si>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</si>
  <si>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</si>
  <si>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</si>
  <si>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</si>
  <si>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</si>
  <si>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</si>
  <si>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</si>
  <si>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</si>
  <si>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</si>
  <si>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</si>
  <si>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</si>
  <si>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</si>
  <si>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</si>
  <si>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</si>
  <si>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</si>
  <si>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</si>
  <si>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</si>
  <si>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</si>
  <si>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</si>
  <si>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</si>
  <si>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</si>
  <si>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</si>
  <si>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</si>
  <si>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</si>
  <si>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</si>
  <si>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</si>
  <si>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</si>
  <si>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</si>
  <si>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</si>
  <si>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</si>
  <si>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</si>
  <si>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</si>
  <si>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</si>
  <si>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</si>
  <si>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</si>
  <si>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</si>
  <si>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</si>
  <si>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</si>
  <si>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</si>
  <si>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</si>
  <si>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</si>
  <si>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</si>
  <si>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</si>
  <si>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</si>
  <si>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</si>
  <si>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</si>
  <si>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</si>
  <si>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</si>
  <si>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</si>
  <si>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</si>
  <si>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</si>
  <si>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</si>
  <si>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</si>
  <si>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</si>
  <si>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</si>
  <si>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</si>
  <si>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</si>
  <si>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</si>
  <si>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</si>
  <si>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</si>
  <si>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</si>
  <si>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</si>
  <si>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</si>
  <si>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</si>
  <si>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</si>
  <si>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</si>
  <si>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</si>
  <si>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</si>
  <si>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</si>
  <si>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</si>
  <si>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</si>
  <si>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</si>
  <si>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</si>
  <si>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</si>
  <si>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</si>
  <si>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</si>
  <si>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</si>
  <si>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</si>
  <si>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</si>
  <si>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</si>
  <si>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</si>
  <si>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</si>
  <si>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</si>
  <si>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</si>
  <si>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</si>
  <si>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</si>
  <si>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</si>
  <si>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</si>
  <si>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</si>
  <si>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</si>
  <si>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</si>
  <si>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</si>
  <si>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</si>
  <si>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</si>
  <si>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</si>
  <si>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</si>
  <si>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</si>
  <si>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</si>
  <si>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施設内の機材経過年数や機材の耐用年数を見ると今後定期的な整備、更新が必要であるため、今年策定した最適整備構想に基づき、計画的に更新をしていかなければならない。
施設更新にかかる財源不足の問題については、農山漁村地域整備交付金などを活用していく。</t>
    <rPh sb="42" eb="44">
      <t>コトシ</t>
    </rPh>
    <rPh sb="44" eb="46">
      <t>サクテイ</t>
    </rPh>
    <phoneticPr fontId="4"/>
  </si>
  <si>
    <t>当町の漁業集落排水施設は、平成１０年より供用を開始し１８年が経過している。管渠については更新はしておらず、老朽化している。また施設内のポンプ等の修繕を実施しているが、耐用年数の経過により、施設の能力が下がっている。
今年度に最適整備構想を策定したので、これによって計画的な機器更新をしていく。</t>
    <rPh sb="108" eb="111">
      <t>コンネンド</t>
    </rPh>
    <phoneticPr fontId="4"/>
  </si>
  <si>
    <t>当町の下水道事業については、町内の一部の地域でのみ事業を実施しており、事業規模としては大きいものではない。
収益的収支比率が例年より低い値となっているが、最適整備計画策定による委託料の増加のためである。
事業全体に対して料金の収入額は少ない。</t>
    <rPh sb="54" eb="56">
      <t>シュウエキ</t>
    </rPh>
    <rPh sb="56" eb="57">
      <t>テキ</t>
    </rPh>
    <rPh sb="57" eb="59">
      <t>シュウシ</t>
    </rPh>
    <rPh sb="59" eb="61">
      <t>ヒリツ</t>
    </rPh>
    <rPh sb="62" eb="64">
      <t>レイネン</t>
    </rPh>
    <rPh sb="66" eb="67">
      <t>ヒク</t>
    </rPh>
    <rPh sb="68" eb="69">
      <t>チ</t>
    </rPh>
    <rPh sb="77" eb="79">
      <t>サイテキ</t>
    </rPh>
    <rPh sb="79" eb="81">
      <t>セイビ</t>
    </rPh>
    <rPh sb="81" eb="83">
      <t>ケイカク</t>
    </rPh>
    <rPh sb="83" eb="85">
      <t>サクテイ</t>
    </rPh>
    <rPh sb="88" eb="91">
      <t>イタクリョウ</t>
    </rPh>
    <rPh sb="92" eb="93">
      <t>ゾウ</t>
    </rPh>
    <rPh sb="93" eb="9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</si>
</sst>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89-4BCD-96AC-52EE2EAD4A9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9B89-4BCD-96AC-52EE2EAD4A9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43.61</c:v>
                </c:pt>
                <c:pt idx="1">
                  <c:v>43.61</c:v>
                </c:pt>
                <c:pt idx="2">
                  <c:v>43.61</c:v>
                </c:pt>
                <c:pt idx="3">
                  <c:v>43.61</c:v>
                </c:pt>
                <c:pt idx="4">
                  <c:v>43.61</c:v>
                </c:pt>
              </c:numCache>
            </c:numRef>
          </c:val>
          <c:extLst>
            <c:ext xmlns:c16="http://schemas.microsoft.com/office/drawing/2014/chart" uri="{C3380CC4-5D6E-409C-BE32-E72D297353CC}">
              <c16:uniqueId val="{00000000-0E75-4B52-8E88-BFA1347AD5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0E75-4B52-8E88-BFA1347AD5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27-497C-87C3-08E894BC58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6A27-497C-87C3-08E894BC58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102.92</c:v>
                </c:pt>
                <c:pt idx="1">
                  <c:v>105.03</c:v>
                </c:pt>
                <c:pt idx="2">
                  <c:v>105.77</c:v>
                </c:pt>
                <c:pt idx="3">
                  <c:v>105.74</c:v>
                </c:pt>
                <c:pt idx="4">
                  <c:v>93.26</c:v>
                </c:pt>
              </c:numCache>
            </c:numRef>
          </c:val>
          <c:extLst>
            <c:ext xmlns:c16="http://schemas.microsoft.com/office/drawing/2014/chart" uri="{C3380CC4-5D6E-409C-BE32-E72D297353CC}">
              <c16:uniqueId val="{00000000-A264-4AB9-B416-BA2B6813C72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64-4AB9-B416-BA2B6813C72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65-4791-987D-15328E5DF5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65-4791-987D-15328E5DF5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28-4497-87C0-989610448AA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28-4497-87C0-989610448AA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2-402E-AF79-4DD3E86A0B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2-402E-AF79-4DD3E86A0B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FB-4978-A0C8-8F1D902905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FB-4978-A0C8-8F1D902905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1105.6099999999999</c:v>
                </c:pt>
                <c:pt idx="4" formatCode="#,##0.00;&quot;△&quot;#,##0.00;&quot;-&quot;">
                  <c:v>1004.61</c:v>
                </c:pt>
              </c:numCache>
            </c:numRef>
          </c:val>
          <c:extLst>
            <c:ext xmlns:c16="http://schemas.microsoft.com/office/drawing/2014/chart" uri="{C3380CC4-5D6E-409C-BE32-E72D297353CC}">
              <c16:uniqueId val="{00000000-EFD5-4C23-BE74-D2A57D548B2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EFD5-4C23-BE74-D2A57D548B2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125.62</c:v>
                </c:pt>
                <c:pt idx="1">
                  <c:v>131.26</c:v>
                </c:pt>
                <c:pt idx="2">
                  <c:v>106.29</c:v>
                </c:pt>
                <c:pt idx="3">
                  <c:v>117.2</c:v>
                </c:pt>
                <c:pt idx="4">
                  <c:v>27.7</c:v>
                </c:pt>
              </c:numCache>
            </c:numRef>
          </c:val>
          <c:extLst>
            <c:ext xmlns:c16="http://schemas.microsoft.com/office/drawing/2014/chart" uri="{C3380CC4-5D6E-409C-BE32-E72D297353CC}">
              <c16:uniqueId val="{00000000-EE10-4D29-8916-90954648E2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EE10-4D29-8916-90954648E2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183.76</c:v>
                </c:pt>
                <c:pt idx="1">
                  <c:v>176.72</c:v>
                </c:pt>
                <c:pt idx="2">
                  <c:v>221.48</c:v>
                </c:pt>
                <c:pt idx="3">
                  <c:v>198.14</c:v>
                </c:pt>
                <c:pt idx="4">
                  <c:v>852.35</c:v>
                </c:pt>
              </c:numCache>
            </c:numRef>
          </c:val>
          <c:extLst>
            <c:ext xmlns:c16="http://schemas.microsoft.com/office/drawing/2014/chart" uri="{C3380CC4-5D6E-409C-BE32-E72D297353CC}">
              <c16:uniqueId val="{00000000-54E5-4B66-9D0D-CA195B6BA31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54E5-4B66-9D0D-CA195B6BA31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3228</v>
      </c>
      <c r="AM8" s="68"/>
      <c r="AN8" s="68"/>
      <c r="AO8" s="68"/>
      <c r="AP8" s="68"/>
      <c r="AQ8" s="68"/>
      <c r="AR8" s="68"/>
      <c r="AS8" s="68"/>
      <c r="AT8" s="67">
        <f>データ!T6</f>
        <v>28.37</v>
      </c>
      <c r="AU8" s="67"/>
      <c r="AV8" s="67"/>
      <c r="AW8" s="67"/>
      <c r="AX8" s="67"/>
      <c r="AY8" s="67"/>
      <c r="AZ8" s="67"/>
      <c r="BA8" s="67"/>
      <c r="BB8" s="67">
        <f>データ!U6</f>
        <v>113.78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6.7</v>
      </c>
      <c r="Q10" s="67"/>
      <c r="R10" s="67"/>
      <c r="S10" s="67"/>
      <c r="T10" s="67"/>
      <c r="U10" s="67"/>
      <c r="V10" s="67"/>
      <c r="W10" s="67">
        <f>データ!Q6</f>
        <v>100</v>
      </c>
      <c r="X10" s="67"/>
      <c r="Y10" s="67"/>
      <c r="Z10" s="67"/>
      <c r="AA10" s="67"/>
      <c r="AB10" s="67"/>
      <c r="AC10" s="67"/>
      <c r="AD10" s="68">
        <f>データ!R6</f>
        <v>4200</v>
      </c>
      <c r="AE10" s="68"/>
      <c r="AF10" s="68"/>
      <c r="AG10" s="68"/>
      <c r="AH10" s="68"/>
      <c r="AI10" s="68"/>
      <c r="AJ10" s="68"/>
      <c r="AK10" s="2"/>
      <c r="AL10" s="68">
        <f>データ!V6</f>
        <v>214</v>
      </c>
      <c r="AM10" s="68"/>
      <c r="AN10" s="68"/>
      <c r="AO10" s="68"/>
      <c r="AP10" s="68"/>
      <c r="AQ10" s="68"/>
      <c r="AR10" s="68"/>
      <c r="AS10" s="68"/>
      <c r="AT10" s="67">
        <f>データ!W6</f>
        <v>0.01</v>
      </c>
      <c r="AU10" s="67"/>
      <c r="AV10" s="67"/>
      <c r="AW10" s="67"/>
      <c r="AX10" s="67"/>
      <c r="AY10" s="67"/>
      <c r="AZ10" s="67"/>
      <c r="BA10" s="67"/>
      <c r="BB10" s="67">
        <f>データ!X6</f>
        <v>21400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Q4hsZmLriDGf1KQ9NpWakfd7xAU8WB372i+q3Qf/MzTGERY6SsMpl4dvrxiP8EJxPtAvkDF9stUV/4YHy8J6nw==" saltValue="t2z94anzjzv/c4UmOZH8u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393029</v>
      </c>
      <c r="D6" s="33">
        <f t="shared" si="3"/>
        <v>47</v>
      </c>
      <c r="E6" s="33">
        <f t="shared" si="3"/>
        <v>17</v>
      </c>
      <c r="F6" s="33">
        <f t="shared" si="3"/>
        <v>6</v>
      </c>
      <c r="G6" s="33">
        <f t="shared" si="3"/>
        <v>0</v>
      </c>
      <c r="H6" s="33" t="str">
        <f t="shared" si="3"/>
        <v>高知県　奈半利町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6.7</v>
      </c>
      <c r="Q6" s="34">
        <f t="shared" si="3"/>
        <v>100</v>
      </c>
      <c r="R6" s="34">
        <f t="shared" si="3"/>
        <v>4200</v>
      </c>
      <c r="S6" s="34">
        <f t="shared" si="3"/>
        <v>3228</v>
      </c>
      <c r="T6" s="34">
        <f t="shared" si="3"/>
        <v>28.37</v>
      </c>
      <c r="U6" s="34">
        <f t="shared" si="3"/>
        <v>113.78</v>
      </c>
      <c r="V6" s="34">
        <f t="shared" si="3"/>
        <v>214</v>
      </c>
      <c r="W6" s="34">
        <f t="shared" si="3"/>
        <v>0.01</v>
      </c>
      <c r="X6" s="34">
        <f t="shared" si="3"/>
        <v>21400</v>
      </c>
      <c r="Y6" s="35">
        <f>IF(Y7="",NA(),Y7)</f>
        <v>102.92</v>
      </c>
      <c r="Z6" s="35">
        <f t="shared" ref="Z6:AH6" si="4">IF(Z7="",NA(),Z7)</f>
        <v>105.03</v>
      </c>
      <c r="AA6" s="35">
        <f t="shared" si="4"/>
        <v>105.77</v>
      </c>
      <c r="AB6" s="35">
        <f t="shared" si="4"/>
        <v>105.74</v>
      </c>
      <c r="AC6" s="35">
        <f t="shared" si="4"/>
        <v>93.26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1105.6099999999999</v>
      </c>
      <c r="BJ6" s="35">
        <f t="shared" si="7"/>
        <v>1004.61</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125.62</v>
      </c>
      <c r="BR6" s="35">
        <f t="shared" ref="BR6:BZ6" si="8">IF(BR7="",NA(),BR7)</f>
        <v>131.26</v>
      </c>
      <c r="BS6" s="35">
        <f t="shared" si="8"/>
        <v>106.29</v>
      </c>
      <c r="BT6" s="35">
        <f t="shared" si="8"/>
        <v>117.2</v>
      </c>
      <c r="BU6" s="35">
        <f t="shared" si="8"/>
        <v>27.7</v>
      </c>
      <c r="BV6" s="35">
        <f t="shared" si="8"/>
        <v>43.66</v>
      </c>
      <c r="BW6" s="35">
        <f t="shared" si="8"/>
        <v>43.13</v>
      </c>
      <c r="BX6" s="35">
        <f t="shared" si="8"/>
        <v>46.26</v>
      </c>
      <c r="BY6" s="35">
        <f t="shared" si="8"/>
        <v>45.81</v>
      </c>
      <c r="BZ6" s="35">
        <f t="shared" si="8"/>
        <v>43.43</v>
      </c>
      <c r="CA6" s="34" t="str">
        <f>IF(CA7="","",IF(CA7="-","【-】","【"&amp;SUBSTITUTE(TEXT(CA7,"#,##0.00"),"-","△")&amp;"】"))</f>
        <v>【45.14】</v>
      </c>
      <c r="CB6" s="35">
        <f>IF(CB7="",NA(),CB7)</f>
        <v>183.76</v>
      </c>
      <c r="CC6" s="35">
        <f t="shared" ref="CC6:CK6" si="9">IF(CC7="",NA(),CC7)</f>
        <v>176.72</v>
      </c>
      <c r="CD6" s="35">
        <f t="shared" si="9"/>
        <v>221.48</v>
      </c>
      <c r="CE6" s="35">
        <f t="shared" si="9"/>
        <v>198.14</v>
      </c>
      <c r="CF6" s="35">
        <f t="shared" si="9"/>
        <v>852.35</v>
      </c>
      <c r="CG6" s="35">
        <f t="shared" si="9"/>
        <v>382.09</v>
      </c>
      <c r="CH6" s="35">
        <f t="shared" si="9"/>
        <v>392.03</v>
      </c>
      <c r="CI6" s="35">
        <f t="shared" si="9"/>
        <v>376.4</v>
      </c>
      <c r="CJ6" s="35">
        <f t="shared" si="9"/>
        <v>383.92</v>
      </c>
      <c r="CK6" s="35">
        <f t="shared" si="9"/>
        <v>400.44</v>
      </c>
      <c r="CL6" s="34" t="str">
        <f>IF(CL7="","",IF(CL7="-","【-】","【"&amp;SUBSTITUTE(TEXT(CL7,"#,##0.00"),"-","△")&amp;"】"))</f>
        <v>【377.19】</v>
      </c>
      <c r="CM6" s="35">
        <f>IF(CM7="",NA(),CM7)</f>
        <v>43.61</v>
      </c>
      <c r="CN6" s="35">
        <f t="shared" ref="CN6:CV6" si="10">IF(CN7="",NA(),CN7)</f>
        <v>43.61</v>
      </c>
      <c r="CO6" s="35">
        <f t="shared" si="10"/>
        <v>43.61</v>
      </c>
      <c r="CP6" s="35">
        <f t="shared" si="10"/>
        <v>43.61</v>
      </c>
      <c r="CQ6" s="35">
        <f t="shared" si="10"/>
        <v>43.61</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100</v>
      </c>
      <c r="CY6" s="35">
        <f t="shared" ref="CY6:DG6" si="11">IF(CY7="",NA(),CY7)</f>
        <v>100</v>
      </c>
      <c r="CZ6" s="35">
        <f t="shared" si="11"/>
        <v>100</v>
      </c>
      <c r="DA6" s="35">
        <f t="shared" si="11"/>
        <v>100</v>
      </c>
      <c r="DB6" s="35">
        <f t="shared" si="11"/>
        <v>100</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393029</v>
      </c>
      <c r="D7" s="37">
        <v>47</v>
      </c>
      <c r="E7" s="37">
        <v>17</v>
      </c>
      <c r="F7" s="37">
        <v>6</v>
      </c>
      <c r="G7" s="37">
        <v>0</v>
      </c>
      <c r="H7" s="37" t="s">
        <v>98</v>
      </c>
      <c r="I7" s="37" t="s">
        <v>99</v>
      </c>
      <c r="J7" s="37" t="s">
        <v>100</v>
      </c>
      <c r="K7" s="37" t="s">
        <v>101</v>
      </c>
      <c r="L7" s="37" t="s">
        <v>102</v>
      </c>
      <c r="M7" s="37" t="s">
        <v>103</v>
      </c>
      <c r="N7" s="38" t="s">
        <v>104</v>
      </c>
      <c r="O7" s="38" t="s">
        <v>105</v>
      </c>
      <c r="P7" s="38">
        <v>6.7</v>
      </c>
      <c r="Q7" s="38">
        <v>100</v>
      </c>
      <c r="R7" s="38">
        <v>4200</v>
      </c>
      <c r="S7" s="38">
        <v>3228</v>
      </c>
      <c r="T7" s="38">
        <v>28.37</v>
      </c>
      <c r="U7" s="38">
        <v>113.78</v>
      </c>
      <c r="V7" s="38">
        <v>214</v>
      </c>
      <c r="W7" s="38">
        <v>0.01</v>
      </c>
      <c r="X7" s="38">
        <v>21400</v>
      </c>
      <c r="Y7" s="38">
        <v>102.92</v>
      </c>
      <c r="Z7" s="38">
        <v>105.03</v>
      </c>
      <c r="AA7" s="38">
        <v>105.77</v>
      </c>
      <c r="AB7" s="38">
        <v>105.74</v>
      </c>
      <c r="AC7" s="38">
        <v>93.26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1105.6099999999999</v>
      </c>
      <c r="BJ7" s="38">
        <v>1004.61</v>
      </c>
      <c r="BK7" s="38">
        <v>830.5</v>
      </c>
      <c r="BL7" s="38">
        <v>1029.24</v>
      </c>
      <c r="BM7" s="38">
        <v>1063.93</v>
      </c>
      <c r="BN7" s="38">
        <v>1060.8599999999999</v>
      </c>
      <c r="BO7" s="38">
        <v>1006.65</v>
      </c>
      <c r="BP7" s="38">
        <v>973.2</v>
      </c>
      <c r="BQ7" s="38">
        <v>125.62</v>
      </c>
      <c r="BR7" s="38">
        <v>131.26</v>
      </c>
      <c r="BS7" s="38">
        <v>106.29</v>
      </c>
      <c r="BT7" s="38">
        <v>117.2</v>
      </c>
      <c r="BU7" s="38">
        <v>27.7</v>
      </c>
      <c r="BV7" s="38">
        <v>43.66</v>
      </c>
      <c r="BW7" s="38">
        <v>43.13</v>
      </c>
      <c r="BX7" s="38">
        <v>46.26</v>
      </c>
      <c r="BY7" s="38">
        <v>45.81</v>
      </c>
      <c r="BZ7" s="38">
        <v>43.43</v>
      </c>
      <c r="CA7" s="38">
        <v>45.14</v>
      </c>
      <c r="CB7" s="38">
        <v>183.76</v>
      </c>
      <c r="CC7" s="38">
        <v>176.72</v>
      </c>
      <c r="CD7" s="38">
        <v>221.48</v>
      </c>
      <c r="CE7" s="38">
        <v>198.14</v>
      </c>
      <c r="CF7" s="38">
        <v>852.35</v>
      </c>
      <c r="CG7" s="38">
        <v>382.09</v>
      </c>
      <c r="CH7" s="38">
        <v>392.03</v>
      </c>
      <c r="CI7" s="38">
        <v>376.4</v>
      </c>
      <c r="CJ7" s="38">
        <v>383.92</v>
      </c>
      <c r="CK7" s="38">
        <v>400.44</v>
      </c>
      <c r="CL7" s="38">
        <v>377.19</v>
      </c>
      <c r="CM7" s="38">
        <v>43.61</v>
      </c>
      <c r="CN7" s="38">
        <v>43.61</v>
      </c>
      <c r="CO7" s="38">
        <v>43.61</v>
      </c>
      <c r="CP7" s="38">
        <v>43.61</v>
      </c>
      <c r="CQ7" s="38">
        <v>43.61</v>
      </c>
      <c r="CR7" s="38">
        <v>39.68</v>
      </c>
      <c r="CS7" s="38">
        <v>35.64</v>
      </c>
      <c r="CT7" s="38">
        <v>33.729999999999997</v>
      </c>
      <c r="CU7" s="38">
        <v>33.21</v>
      </c>
      <c r="CV7" s="38">
        <v>32.229999999999997</v>
      </c>
      <c r="CW7" s="38">
        <v>33.69</v>
      </c>
      <c r="CX7" s="38">
        <v>100</v>
      </c>
      <c r="CY7" s="38">
        <v>100</v>
      </c>
      <c r="CZ7" s="38">
        <v>100</v>
      </c>
      <c r="DA7" s="38">
        <v>100</v>
      </c>
      <c r="DB7" s="38">
        <v>100</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2019-12-05T05:25:42Z</dcterms:created>
  <dcterms:modified xsi:type="dcterms:W3CDTF">2020-01-30T06:11:50Z</dcterms:modified>
  <cp:category/>
</cp:coreProperties>
</file>