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600" yWindow="165" windowWidth="19395" windowHeight="7785"/>
  </bookViews>
  <sheets>
    <sheet name="算定シート（ブランク）" sheetId="8" r:id="rId1"/>
    <sheet name="別添（財産目録）" sheetId="4" r:id="rId2"/>
    <sheet name="テーブル（デフレーター）" sheetId="3" r:id="rId3"/>
  </sheets>
  <externalReferences>
    <externalReference r:id="rId4"/>
    <externalReference r:id="rId5"/>
  </externalReferences>
  <definedNames>
    <definedName name="_Regression_X" localSheetId="0" hidden="1">#REF!</definedName>
    <definedName name="_Regression_X" hidden="1">#REF!</definedName>
    <definedName name="HTML1_1" hidden="1">"[FOLLOW.XLS]場所マスタ!$A$1:$C$33"</definedName>
    <definedName name="HTML1_10" hidden="1">""</definedName>
    <definedName name="HTML1_11" hidden="1">1</definedName>
    <definedName name="HTML1_12" hidden="1">"F:\COMMON\SIZAI\KAGAKU\HTML\KAIHATU\follow.htm"</definedName>
    <definedName name="HTML1_2" hidden="1">1</definedName>
    <definedName name="HTML1_3" hidden="1">"回答状況"</definedName>
    <definedName name="HTML1_4" hidden="1">"回答状況"</definedName>
    <definedName name="HTML1_5" hidden="1">""</definedName>
    <definedName name="HTML1_6" hidden="1">-4146</definedName>
    <definedName name="HTML1_7" hidden="1">-4146</definedName>
    <definedName name="HTML1_8" hidden="1">""</definedName>
    <definedName name="HTML1_9" hidden="1">""</definedName>
    <definedName name="HTMLCount" hidden="1">1</definedName>
    <definedName name="_xlnm.Print_Area" localSheetId="0">'算定シート（ブランク）'!$A$1:$AB$78</definedName>
    <definedName name="_xlnm.Print_Area" localSheetId="1">'別添（財産目録）'!$A$1:$N$106</definedName>
    <definedName name="イベント種別">[1]入力候補一覧!$A$8:$A$31</definedName>
    <definedName name="タグ種別">[1]入力候補一覧!$A$34:$A$44</definedName>
    <definedName name="メソッド">[1]入力候補一覧!$D$8:$D$15</definedName>
    <definedName name="確認">[1]入力候補一覧!$D$34:$D$35</definedName>
    <definedName name="関連表" localSheetId="0" hidden="1">#REF!</definedName>
    <definedName name="関連表" hidden="1">#REF!</definedName>
    <definedName name="処理種別">[1]入力候補一覧!$G$8:$G$17</definedName>
    <definedName name="状態">[2]ヘッダ情報!$A$7:$A$9</definedName>
  </definedNames>
  <calcPr calcId="145621"/>
</workbook>
</file>

<file path=xl/calcChain.xml><?xml version="1.0" encoding="utf-8"?>
<calcChain xmlns="http://schemas.openxmlformats.org/spreadsheetml/2006/main">
  <c r="Q41" i="8" l="1"/>
  <c r="Q42" i="8"/>
  <c r="Q43" i="8"/>
  <c r="Q44" i="8"/>
  <c r="J50" i="4" l="1"/>
  <c r="J51" i="4"/>
  <c r="J52" i="4"/>
  <c r="J98" i="4"/>
  <c r="J97" i="4"/>
  <c r="J86" i="4"/>
  <c r="J49" i="4"/>
  <c r="J48" i="4"/>
  <c r="J47" i="4"/>
  <c r="J46" i="4"/>
  <c r="J45" i="4"/>
  <c r="J44" i="4"/>
  <c r="J43" i="4"/>
  <c r="J40" i="4"/>
  <c r="J36" i="4"/>
  <c r="J32" i="4"/>
  <c r="J62" i="4" l="1"/>
  <c r="J63" i="4" s="1"/>
  <c r="J64" i="4" s="1"/>
  <c r="J99" i="4" s="1"/>
  <c r="H97" i="4" l="1"/>
  <c r="I98" i="4" l="1"/>
  <c r="H98" i="4"/>
  <c r="I97" i="4"/>
  <c r="I86" i="4"/>
  <c r="H86" i="4"/>
  <c r="I62" i="4"/>
  <c r="I63" i="4" s="1"/>
  <c r="I64" i="4" s="1"/>
  <c r="I99" i="4" s="1"/>
  <c r="H62" i="4"/>
  <c r="H63" i="4" s="1"/>
  <c r="H64" i="4" s="1"/>
  <c r="H99" i="4" s="1"/>
  <c r="I40" i="4"/>
  <c r="H40" i="4"/>
  <c r="I32" i="4"/>
  <c r="H32" i="4"/>
  <c r="L40" i="8" l="1"/>
  <c r="M40" i="8" s="1"/>
  <c r="L41" i="8"/>
  <c r="M44" i="8"/>
  <c r="M43" i="8"/>
  <c r="M42" i="8"/>
  <c r="Z44" i="8" l="1"/>
  <c r="Z43" i="8"/>
  <c r="X44" i="8"/>
  <c r="X43" i="8"/>
  <c r="G62" i="8"/>
  <c r="D56" i="8" l="1"/>
  <c r="W44" i="8"/>
  <c r="U44" i="8"/>
  <c r="S44" i="8"/>
  <c r="P44" i="8"/>
  <c r="R44" i="8" s="1"/>
  <c r="L44" i="8"/>
  <c r="I44" i="8"/>
  <c r="W43" i="8"/>
  <c r="U43" i="8"/>
  <c r="S43" i="8"/>
  <c r="P43" i="8"/>
  <c r="R43" i="8" s="1"/>
  <c r="L43" i="8"/>
  <c r="N43" i="8" s="1"/>
  <c r="I43" i="8"/>
  <c r="W42" i="8"/>
  <c r="U42" i="8"/>
  <c r="S42" i="8"/>
  <c r="P42" i="8"/>
  <c r="R42" i="8" s="1"/>
  <c r="L42" i="8"/>
  <c r="I42" i="8"/>
  <c r="W41" i="8"/>
  <c r="U41" i="8"/>
  <c r="P41" i="8"/>
  <c r="R41" i="8" s="1"/>
  <c r="M41" i="8"/>
  <c r="I41" i="8"/>
  <c r="W40" i="8"/>
  <c r="U40" i="8"/>
  <c r="Z40" i="8" s="1"/>
  <c r="P40" i="8"/>
  <c r="I40" i="8"/>
  <c r="D31" i="8"/>
  <c r="D30" i="8"/>
  <c r="D28" i="8"/>
  <c r="D24" i="8"/>
  <c r="D29" i="8" s="1"/>
  <c r="D11" i="8"/>
  <c r="D72" i="8" s="1"/>
  <c r="Q40" i="8" l="1"/>
  <c r="R40" i="8" s="1"/>
  <c r="Z42" i="8"/>
  <c r="X42" i="8"/>
  <c r="Z41" i="8"/>
  <c r="X41" i="8"/>
  <c r="X40" i="8"/>
  <c r="AA40" i="8" s="1"/>
  <c r="AA43" i="8"/>
  <c r="AA44" i="8"/>
  <c r="N41" i="8"/>
  <c r="S41" i="8" s="1"/>
  <c r="N42" i="8"/>
  <c r="N44" i="8"/>
  <c r="N40" i="8"/>
  <c r="D32" i="8"/>
  <c r="D73" i="8" s="1"/>
  <c r="AA42" i="8" l="1"/>
  <c r="AA41" i="8"/>
  <c r="S40" i="8"/>
  <c r="S45" i="8" s="1"/>
  <c r="D54" i="8" s="1"/>
  <c r="AA45" i="8" l="1"/>
  <c r="D55" i="8" s="1"/>
  <c r="D57" i="8" s="1"/>
  <c r="D67" i="8" s="1"/>
  <c r="G67" i="8" s="1"/>
  <c r="D76" i="8" l="1"/>
  <c r="D75" i="8"/>
  <c r="D74" i="8"/>
  <c r="E73" i="8" l="1"/>
  <c r="D77" i="8" s="1"/>
  <c r="M9" i="4" l="1"/>
  <c r="M60" i="4"/>
  <c r="M59" i="4"/>
  <c r="M58" i="4"/>
  <c r="M57" i="4"/>
  <c r="M56" i="4"/>
  <c r="M55" i="4"/>
  <c r="M54" i="4"/>
  <c r="M53" i="4"/>
  <c r="M52" i="4"/>
  <c r="M51" i="4"/>
  <c r="M50" i="4"/>
  <c r="M49" i="4"/>
  <c r="M48" i="4"/>
  <c r="M47" i="4"/>
  <c r="M46" i="4"/>
  <c r="M45" i="4"/>
  <c r="M44" i="4"/>
  <c r="M43" i="4"/>
  <c r="M42" i="4"/>
  <c r="M38" i="4"/>
  <c r="M37" i="4"/>
  <c r="M36" i="4"/>
  <c r="M35" i="4"/>
  <c r="M31" i="4"/>
  <c r="M30" i="4"/>
  <c r="M29" i="4"/>
  <c r="M28" i="4"/>
  <c r="M27" i="4"/>
  <c r="M26" i="4"/>
  <c r="M25" i="4"/>
  <c r="M24" i="4"/>
  <c r="M23" i="4"/>
  <c r="M22" i="4"/>
  <c r="M21" i="4"/>
  <c r="M20" i="4"/>
  <c r="M19" i="4"/>
  <c r="M18" i="4"/>
  <c r="M17" i="4"/>
  <c r="M16" i="4"/>
  <c r="M15" i="4"/>
  <c r="M14" i="4"/>
  <c r="M13" i="4"/>
  <c r="M12" i="4"/>
  <c r="M11" i="4"/>
  <c r="M10" i="4"/>
  <c r="M64" i="4" l="1"/>
</calcChain>
</file>

<file path=xl/sharedStrings.xml><?xml version="1.0" encoding="utf-8"?>
<sst xmlns="http://schemas.openxmlformats.org/spreadsheetml/2006/main" count="212" uniqueCount="184">
  <si>
    <t>社会福祉充実残額算定シート</t>
    <rPh sb="0" eb="2">
      <t>シャカイ</t>
    </rPh>
    <rPh sb="2" eb="4">
      <t>フクシ</t>
    </rPh>
    <rPh sb="4" eb="6">
      <t>ジュウジツ</t>
    </rPh>
    <rPh sb="6" eb="8">
      <t>ザンガク</t>
    </rPh>
    <rPh sb="8" eb="10">
      <t>サンテイ</t>
    </rPh>
    <phoneticPr fontId="3"/>
  </si>
  <si>
    <t>合計</t>
    <rPh sb="0" eb="2">
      <t>ゴウケイ</t>
    </rPh>
    <phoneticPr fontId="3"/>
  </si>
  <si>
    <t>資産（a）</t>
    <rPh sb="0" eb="2">
      <t>シサン</t>
    </rPh>
    <phoneticPr fontId="3"/>
  </si>
  <si>
    <t>合計（a）</t>
    <rPh sb="0" eb="2">
      <t>ゴウケイ</t>
    </rPh>
    <phoneticPr fontId="3"/>
  </si>
  <si>
    <t>基本金（ｃ）</t>
    <rPh sb="0" eb="2">
      <t>キホン</t>
    </rPh>
    <rPh sb="2" eb="3">
      <t>キン</t>
    </rPh>
    <phoneticPr fontId="3"/>
  </si>
  <si>
    <t>負債（ｂ）</t>
    <rPh sb="0" eb="2">
      <t>フサイ</t>
    </rPh>
    <phoneticPr fontId="3"/>
  </si>
  <si>
    <t>国庫補助金等特別積立金（ｄ）</t>
    <rPh sb="0" eb="2">
      <t>コッコ</t>
    </rPh>
    <rPh sb="2" eb="5">
      <t>ホジョキン</t>
    </rPh>
    <rPh sb="5" eb="6">
      <t>トウ</t>
    </rPh>
    <rPh sb="6" eb="8">
      <t>トクベツ</t>
    </rPh>
    <rPh sb="8" eb="11">
      <t>ツミタテキン</t>
    </rPh>
    <phoneticPr fontId="3"/>
  </si>
  <si>
    <t>合計（a－ｂ－ｃ－ｄ）</t>
    <rPh sb="0" eb="2">
      <t>ゴウケイ</t>
    </rPh>
    <phoneticPr fontId="3"/>
  </si>
  <si>
    <t>（単位：円）</t>
    <rPh sb="1" eb="3">
      <t>タンイ</t>
    </rPh>
    <rPh sb="4" eb="5">
      <t>エン</t>
    </rPh>
    <phoneticPr fontId="5"/>
  </si>
  <si>
    <t>取得年度</t>
    <rPh sb="0" eb="2">
      <t>シュトク</t>
    </rPh>
    <rPh sb="2" eb="4">
      <t>ネンド</t>
    </rPh>
    <phoneticPr fontId="5"/>
  </si>
  <si>
    <t>使用目的等</t>
    <rPh sb="0" eb="2">
      <t>シヨウ</t>
    </rPh>
    <rPh sb="2" eb="4">
      <t>モクテキ</t>
    </rPh>
    <rPh sb="4" eb="5">
      <t>トウ</t>
    </rPh>
    <phoneticPr fontId="6"/>
  </si>
  <si>
    <t>取得価額</t>
    <rPh sb="0" eb="2">
      <t>シュトク</t>
    </rPh>
    <rPh sb="2" eb="4">
      <t>カガク</t>
    </rPh>
    <phoneticPr fontId="5"/>
  </si>
  <si>
    <t>減価償却累計額</t>
    <rPh sb="0" eb="2">
      <t>ゲンカ</t>
    </rPh>
    <rPh sb="2" eb="4">
      <t>ショウキャク</t>
    </rPh>
    <rPh sb="4" eb="7">
      <t>ルイケイガク</t>
    </rPh>
    <phoneticPr fontId="5"/>
  </si>
  <si>
    <t xml:space="preserve">貸借対照表価額 </t>
    <rPh sb="0" eb="2">
      <t>タイシャク</t>
    </rPh>
    <rPh sb="2" eb="4">
      <t>タイショウ</t>
    </rPh>
    <rPh sb="4" eb="5">
      <t>ヒョウ</t>
    </rPh>
    <rPh sb="5" eb="7">
      <t>カガク</t>
    </rPh>
    <phoneticPr fontId="5"/>
  </si>
  <si>
    <t>控除対象</t>
    <rPh sb="0" eb="2">
      <t>コウジョ</t>
    </rPh>
    <rPh sb="2" eb="4">
      <t>タイショウ</t>
    </rPh>
    <phoneticPr fontId="5"/>
  </si>
  <si>
    <t>控除対象額</t>
    <rPh sb="0" eb="2">
      <t>コウジョ</t>
    </rPh>
    <rPh sb="2" eb="5">
      <t>タイショウガク</t>
    </rPh>
    <phoneticPr fontId="5"/>
  </si>
  <si>
    <t>流動資産合計</t>
    <rPh sb="0" eb="2">
      <t>リュウドウ</t>
    </rPh>
    <rPh sb="2" eb="4">
      <t>シサン</t>
    </rPh>
    <rPh sb="4" eb="6">
      <t>ゴウケイ</t>
    </rPh>
    <phoneticPr fontId="5"/>
  </si>
  <si>
    <t xml:space="preserve">　２　固定資産 </t>
    <rPh sb="3" eb="5">
      <t>コテイ</t>
    </rPh>
    <phoneticPr fontId="5"/>
  </si>
  <si>
    <t xml:space="preserve">　（１）　基本財産 </t>
    <rPh sb="5" eb="7">
      <t>キホン</t>
    </rPh>
    <rPh sb="7" eb="9">
      <t>ザイサン</t>
    </rPh>
    <phoneticPr fontId="5"/>
  </si>
  <si>
    <t>基本財産合計</t>
    <rPh sb="0" eb="2">
      <t>キホン</t>
    </rPh>
    <rPh sb="2" eb="4">
      <t>ザイサン</t>
    </rPh>
    <rPh sb="4" eb="6">
      <t>ゴウケイ</t>
    </rPh>
    <phoneticPr fontId="5"/>
  </si>
  <si>
    <t>建物</t>
  </si>
  <si>
    <t>固定資産合計</t>
    <rPh sb="0" eb="2">
      <t>コテイ</t>
    </rPh>
    <rPh sb="2" eb="4">
      <t>シサン</t>
    </rPh>
    <rPh sb="4" eb="6">
      <t>ゴウケイ</t>
    </rPh>
    <phoneticPr fontId="5"/>
  </si>
  <si>
    <t>資産合計</t>
    <rPh sb="0" eb="2">
      <t>シサン</t>
    </rPh>
    <rPh sb="2" eb="4">
      <t>ゴウケイ</t>
    </rPh>
    <phoneticPr fontId="5"/>
  </si>
  <si>
    <t>Ⅱ　負債の部</t>
    <rPh sb="2" eb="4">
      <t>フサイ</t>
    </rPh>
    <rPh sb="5" eb="6">
      <t>ブ</t>
    </rPh>
    <phoneticPr fontId="5"/>
  </si>
  <si>
    <t>　１　流動負債</t>
    <rPh sb="5" eb="7">
      <t>フサイ</t>
    </rPh>
    <phoneticPr fontId="5"/>
  </si>
  <si>
    <t>短期運営資金借入金</t>
  </si>
  <si>
    <t>流動負債合計</t>
    <rPh sb="0" eb="2">
      <t>リュウドウ</t>
    </rPh>
    <rPh sb="2" eb="4">
      <t>フサイ</t>
    </rPh>
    <rPh sb="4" eb="6">
      <t>ゴウケイ</t>
    </rPh>
    <phoneticPr fontId="5"/>
  </si>
  <si>
    <t>　２　固定負債</t>
    <rPh sb="3" eb="5">
      <t>コテイ</t>
    </rPh>
    <rPh sb="5" eb="7">
      <t>フサイ</t>
    </rPh>
    <phoneticPr fontId="5"/>
  </si>
  <si>
    <t>固定負債合計</t>
    <rPh sb="0" eb="2">
      <t>コテイ</t>
    </rPh>
    <rPh sb="2" eb="4">
      <t>フサイ</t>
    </rPh>
    <rPh sb="4" eb="6">
      <t>ゴウケイ</t>
    </rPh>
    <phoneticPr fontId="5"/>
  </si>
  <si>
    <t>負債合計</t>
    <rPh sb="0" eb="2">
      <t>フサイ</t>
    </rPh>
    <rPh sb="2" eb="4">
      <t>ゴウケイ</t>
    </rPh>
    <phoneticPr fontId="5"/>
  </si>
  <si>
    <t>差引純資産</t>
    <rPh sb="0" eb="2">
      <t>サシヒキ</t>
    </rPh>
    <rPh sb="2" eb="5">
      <t>ジュンシサン</t>
    </rPh>
    <phoneticPr fontId="5"/>
  </si>
  <si>
    <t>（１）財産目録における貸借対照表価額</t>
    <rPh sb="3" eb="5">
      <t>ザイサン</t>
    </rPh>
    <rPh sb="5" eb="7">
      <t>モクロク</t>
    </rPh>
    <rPh sb="11" eb="13">
      <t>タイシャク</t>
    </rPh>
    <rPh sb="13" eb="15">
      <t>タイショウ</t>
    </rPh>
    <rPh sb="15" eb="18">
      <t>ヒョウカガク</t>
    </rPh>
    <phoneticPr fontId="3"/>
  </si>
  <si>
    <t>１年以内返済予定設備資金借入金</t>
    <rPh sb="1" eb="2">
      <t>ネン</t>
    </rPh>
    <rPh sb="2" eb="4">
      <t>イナイ</t>
    </rPh>
    <rPh sb="4" eb="6">
      <t>ヘンサイ</t>
    </rPh>
    <rPh sb="6" eb="8">
      <t>ヨテイ</t>
    </rPh>
    <rPh sb="8" eb="10">
      <t>セツビ</t>
    </rPh>
    <rPh sb="10" eb="12">
      <t>シキン</t>
    </rPh>
    <rPh sb="12" eb="13">
      <t>シャク</t>
    </rPh>
    <rPh sb="13" eb="15">
      <t>ニュウキン</t>
    </rPh>
    <phoneticPr fontId="3"/>
  </si>
  <si>
    <t>１年以内返済予定リース債務</t>
    <rPh sb="1" eb="2">
      <t>ネン</t>
    </rPh>
    <rPh sb="2" eb="4">
      <t>イナイ</t>
    </rPh>
    <rPh sb="4" eb="6">
      <t>ヘンサイ</t>
    </rPh>
    <rPh sb="6" eb="8">
      <t>ヨテイ</t>
    </rPh>
    <rPh sb="11" eb="13">
      <t>サイム</t>
    </rPh>
    <phoneticPr fontId="3"/>
  </si>
  <si>
    <t>設備資金借入金</t>
    <rPh sb="0" eb="2">
      <t>セツビ</t>
    </rPh>
    <rPh sb="2" eb="4">
      <t>シキン</t>
    </rPh>
    <rPh sb="4" eb="5">
      <t>シャク</t>
    </rPh>
    <rPh sb="5" eb="7">
      <t>ニュウキン</t>
    </rPh>
    <phoneticPr fontId="3"/>
  </si>
  <si>
    <t>リース債務</t>
    <rPh sb="3" eb="5">
      <t>サイム</t>
    </rPh>
    <phoneticPr fontId="3"/>
  </si>
  <si>
    <t>金額</t>
    <rPh sb="0" eb="2">
      <t>キンガク</t>
    </rPh>
    <phoneticPr fontId="3"/>
  </si>
  <si>
    <t>（３）合計</t>
    <rPh sb="3" eb="5">
      <t>ゴウケイ</t>
    </rPh>
    <phoneticPr fontId="3"/>
  </si>
  <si>
    <t>合計（ｂ）</t>
    <rPh sb="0" eb="2">
      <t>ゴウケイ</t>
    </rPh>
    <phoneticPr fontId="3"/>
  </si>
  <si>
    <t>項目</t>
    <rPh sb="0" eb="2">
      <t>コウモク</t>
    </rPh>
    <phoneticPr fontId="3"/>
  </si>
  <si>
    <t>財産目録合計（a）</t>
    <rPh sb="0" eb="2">
      <t>ザイサン</t>
    </rPh>
    <rPh sb="2" eb="4">
      <t>モクロク</t>
    </rPh>
    <rPh sb="4" eb="6">
      <t>ゴウケイ</t>
    </rPh>
    <phoneticPr fontId="3"/>
  </si>
  <si>
    <t>対応負債合計（ｂ）</t>
    <rPh sb="0" eb="2">
      <t>タイオウ</t>
    </rPh>
    <rPh sb="2" eb="4">
      <t>フサイ</t>
    </rPh>
    <rPh sb="4" eb="6">
      <t>ゴウケイ</t>
    </rPh>
    <phoneticPr fontId="3"/>
  </si>
  <si>
    <t>（１）将来の建替費用</t>
    <rPh sb="3" eb="5">
      <t>ショウライ</t>
    </rPh>
    <rPh sb="6" eb="7">
      <t>タ</t>
    </rPh>
    <rPh sb="7" eb="8">
      <t>カ</t>
    </rPh>
    <rPh sb="8" eb="10">
      <t>ヒヨウ</t>
    </rPh>
    <phoneticPr fontId="3"/>
  </si>
  <si>
    <t>減価償却累計額</t>
    <rPh sb="0" eb="2">
      <t>ゲンカ</t>
    </rPh>
    <rPh sb="2" eb="4">
      <t>ショウキャク</t>
    </rPh>
    <rPh sb="4" eb="7">
      <t>ルイケイガク</t>
    </rPh>
    <phoneticPr fontId="3"/>
  </si>
  <si>
    <t>建設単価等上昇率</t>
    <rPh sb="0" eb="2">
      <t>ケンセツ</t>
    </rPh>
    <rPh sb="2" eb="4">
      <t>タンカ</t>
    </rPh>
    <rPh sb="4" eb="5">
      <t>トウ</t>
    </rPh>
    <rPh sb="5" eb="8">
      <t>ジョウショウリツ</t>
    </rPh>
    <phoneticPr fontId="3"/>
  </si>
  <si>
    <t>合計額</t>
    <rPh sb="0" eb="3">
      <t>ゴウケイガク</t>
    </rPh>
    <phoneticPr fontId="3"/>
  </si>
  <si>
    <t>（２）大規模修繕に必要な費用</t>
    <rPh sb="3" eb="6">
      <t>ダイキボ</t>
    </rPh>
    <rPh sb="6" eb="8">
      <t>シュウゼン</t>
    </rPh>
    <rPh sb="9" eb="11">
      <t>ヒツヨウ</t>
    </rPh>
    <rPh sb="12" eb="14">
      <t>ヒヨウ</t>
    </rPh>
    <phoneticPr fontId="3"/>
  </si>
  <si>
    <t>（３）設備・車輌等の更新に必要な費用</t>
    <rPh sb="3" eb="5">
      <t>セツビ</t>
    </rPh>
    <rPh sb="6" eb="8">
      <t>シャリョウ</t>
    </rPh>
    <rPh sb="8" eb="9">
      <t>トウ</t>
    </rPh>
    <rPh sb="10" eb="12">
      <t>コウシン</t>
    </rPh>
    <rPh sb="13" eb="15">
      <t>ヒツヨウ</t>
    </rPh>
    <rPh sb="16" eb="18">
      <t>ヒヨウ</t>
    </rPh>
    <phoneticPr fontId="3"/>
  </si>
  <si>
    <t>（４）合計</t>
    <rPh sb="3" eb="5">
      <t>ゴウケイ</t>
    </rPh>
    <phoneticPr fontId="3"/>
  </si>
  <si>
    <t>将来の建替費用</t>
    <rPh sb="0" eb="2">
      <t>ショウライ</t>
    </rPh>
    <rPh sb="3" eb="4">
      <t>タ</t>
    </rPh>
    <rPh sb="4" eb="5">
      <t>カ</t>
    </rPh>
    <rPh sb="5" eb="7">
      <t>ヒヨウ</t>
    </rPh>
    <phoneticPr fontId="3"/>
  </si>
  <si>
    <t>大規模修繕に必要な費用</t>
    <rPh sb="0" eb="3">
      <t>ダイキボ</t>
    </rPh>
    <rPh sb="3" eb="5">
      <t>シュウゼン</t>
    </rPh>
    <rPh sb="6" eb="8">
      <t>ヒツヨウ</t>
    </rPh>
    <rPh sb="9" eb="11">
      <t>ヒヨウ</t>
    </rPh>
    <phoneticPr fontId="3"/>
  </si>
  <si>
    <t>設備・車輌等の更新に必要な費用</t>
    <rPh sb="0" eb="2">
      <t>セツビ</t>
    </rPh>
    <rPh sb="3" eb="5">
      <t>シャリョウ</t>
    </rPh>
    <rPh sb="5" eb="6">
      <t>トウ</t>
    </rPh>
    <rPh sb="7" eb="9">
      <t>コウシン</t>
    </rPh>
    <rPh sb="10" eb="12">
      <t>ヒツヨウ</t>
    </rPh>
    <rPh sb="13" eb="15">
      <t>ヒヨウ</t>
    </rPh>
    <phoneticPr fontId="3"/>
  </si>
  <si>
    <t>活用可能な財産</t>
    <rPh sb="0" eb="2">
      <t>カツヨウ</t>
    </rPh>
    <rPh sb="2" eb="4">
      <t>カノウ</t>
    </rPh>
    <rPh sb="5" eb="7">
      <t>ザイサン</t>
    </rPh>
    <phoneticPr fontId="3"/>
  </si>
  <si>
    <t>月数</t>
    <rPh sb="0" eb="2">
      <t>ツキスウ</t>
    </rPh>
    <phoneticPr fontId="3"/>
  </si>
  <si>
    <t>社会福祉法に基づく事業に活用している不動産等</t>
    <rPh sb="0" eb="2">
      <t>シャカイ</t>
    </rPh>
    <rPh sb="2" eb="4">
      <t>フクシ</t>
    </rPh>
    <rPh sb="4" eb="5">
      <t>ホウ</t>
    </rPh>
    <rPh sb="6" eb="7">
      <t>モト</t>
    </rPh>
    <rPh sb="9" eb="11">
      <t>ジギョウ</t>
    </rPh>
    <rPh sb="12" eb="14">
      <t>カツヨウ</t>
    </rPh>
    <rPh sb="18" eb="21">
      <t>フドウサン</t>
    </rPh>
    <rPh sb="21" eb="22">
      <t>ナド</t>
    </rPh>
    <phoneticPr fontId="3"/>
  </si>
  <si>
    <t>再取得に必要な財産</t>
    <rPh sb="0" eb="3">
      <t>サイシュトク</t>
    </rPh>
    <rPh sb="4" eb="6">
      <t>ヒツヨウ</t>
    </rPh>
    <rPh sb="7" eb="9">
      <t>ザイサン</t>
    </rPh>
    <phoneticPr fontId="3"/>
  </si>
  <si>
    <t>必要な運転資金</t>
    <rPh sb="0" eb="2">
      <t>ヒツヨウ</t>
    </rPh>
    <rPh sb="3" eb="5">
      <t>ウンテン</t>
    </rPh>
    <rPh sb="5" eb="7">
      <t>シキン</t>
    </rPh>
    <phoneticPr fontId="3"/>
  </si>
  <si>
    <t>控除対象財産計</t>
    <rPh sb="0" eb="2">
      <t>コウジョ</t>
    </rPh>
    <rPh sb="2" eb="4">
      <t>タイショウ</t>
    </rPh>
    <rPh sb="4" eb="6">
      <t>ザイサン</t>
    </rPh>
    <rPh sb="6" eb="7">
      <t>ケイ</t>
    </rPh>
    <phoneticPr fontId="3"/>
  </si>
  <si>
    <t>年度</t>
  </si>
  <si>
    <t>建設工事費デフレーター</t>
  </si>
  <si>
    <t>（建設総合指数）</t>
  </si>
  <si>
    <t>2015年と比較した伸び率</t>
  </si>
  <si>
    <t>年間事業活動支出</t>
    <rPh sb="0" eb="2">
      <t>ネンカン</t>
    </rPh>
    <rPh sb="2" eb="4">
      <t>ジギョウ</t>
    </rPh>
    <rPh sb="4" eb="6">
      <t>カツドウ</t>
    </rPh>
    <rPh sb="6" eb="8">
      <t>シシュツ</t>
    </rPh>
    <phoneticPr fontId="3"/>
  </si>
  <si>
    <t>対応基本金（ｃ）</t>
    <rPh sb="0" eb="2">
      <t>タイオウ</t>
    </rPh>
    <rPh sb="2" eb="4">
      <t>キホン</t>
    </rPh>
    <rPh sb="4" eb="5">
      <t>キン</t>
    </rPh>
    <phoneticPr fontId="3"/>
  </si>
  <si>
    <t>（単位：円）</t>
    <phoneticPr fontId="5"/>
  </si>
  <si>
    <t>②１㎡当たり単価上昇率</t>
    <rPh sb="3" eb="4">
      <t>ア</t>
    </rPh>
    <rPh sb="6" eb="8">
      <t>タンカ</t>
    </rPh>
    <rPh sb="8" eb="11">
      <t>ジョウショウリツ</t>
    </rPh>
    <phoneticPr fontId="3"/>
  </si>
  <si>
    <t>※　割合は小数点第4位四捨五入。</t>
    <rPh sb="2" eb="4">
      <t>ワリアイ</t>
    </rPh>
    <rPh sb="5" eb="8">
      <t>ショウスウテン</t>
    </rPh>
    <rPh sb="8" eb="9">
      <t>ダイ</t>
    </rPh>
    <rPh sb="10" eb="11">
      <t>イ</t>
    </rPh>
    <rPh sb="11" eb="15">
      <t>シシャゴニュウ</t>
    </rPh>
    <phoneticPr fontId="3"/>
  </si>
  <si>
    <t>大規模修繕実績額</t>
    <rPh sb="0" eb="3">
      <t>ダイキボ</t>
    </rPh>
    <rPh sb="3" eb="5">
      <t>シュウゼン</t>
    </rPh>
    <rPh sb="5" eb="8">
      <t>ジッセキガク</t>
    </rPh>
    <phoneticPr fontId="3"/>
  </si>
  <si>
    <t>※大規模修繕額が不明な場合</t>
    <rPh sb="1" eb="4">
      <t>ダイキボ</t>
    </rPh>
    <rPh sb="4" eb="6">
      <t>シュウゼン</t>
    </rPh>
    <rPh sb="6" eb="7">
      <t>ガク</t>
    </rPh>
    <rPh sb="8" eb="10">
      <t>フメイ</t>
    </rPh>
    <rPh sb="11" eb="13">
      <t>バアイ</t>
    </rPh>
    <phoneticPr fontId="3"/>
  </si>
  <si>
    <t>合計額①</t>
    <rPh sb="0" eb="3">
      <t>ゴウケイガク</t>
    </rPh>
    <phoneticPr fontId="3"/>
  </si>
  <si>
    <t>財産の名称等</t>
    <rPh sb="0" eb="2">
      <t>ザイサン</t>
    </rPh>
    <rPh sb="3" eb="5">
      <t>メイショウ</t>
    </rPh>
    <rPh sb="5" eb="6">
      <t>トウ</t>
    </rPh>
    <phoneticPr fontId="3"/>
  </si>
  <si>
    <t>（２）対応負債</t>
    <phoneticPr fontId="3"/>
  </si>
  <si>
    <t>建設時自己資金</t>
    <phoneticPr fontId="3"/>
  </si>
  <si>
    <t>大規模修繕実績額</t>
    <phoneticPr fontId="3"/>
  </si>
  <si>
    <t>①建設工事費
デフレーター</t>
    <rPh sb="1" eb="3">
      <t>ケンセツ</t>
    </rPh>
    <rPh sb="3" eb="6">
      <t>コウジヒ</t>
    </rPh>
    <phoneticPr fontId="3"/>
  </si>
  <si>
    <t>一般的１㎡当たり
単価（a）</t>
    <rPh sb="0" eb="3">
      <t>イッパンテキ</t>
    </rPh>
    <rPh sb="5" eb="6">
      <t>ア</t>
    </rPh>
    <rPh sb="9" eb="11">
      <t>タンカ</t>
    </rPh>
    <phoneticPr fontId="3"/>
  </si>
  <si>
    <t>①、②のいずれか
高い方の率</t>
    <rPh sb="9" eb="10">
      <t>タカ</t>
    </rPh>
    <rPh sb="11" eb="12">
      <t>ホウ</t>
    </rPh>
    <rPh sb="13" eb="14">
      <t>リツ</t>
    </rPh>
    <phoneticPr fontId="3"/>
  </si>
  <si>
    <t>減価償却累計額
（a）</t>
    <rPh sb="0" eb="2">
      <t>ゲンカ</t>
    </rPh>
    <rPh sb="2" eb="4">
      <t>ショウキャク</t>
    </rPh>
    <rPh sb="4" eb="7">
      <t>ルイケイガク</t>
    </rPh>
    <phoneticPr fontId="3"/>
  </si>
  <si>
    <t xml:space="preserve">貸借対照表科目 </t>
    <phoneticPr fontId="14"/>
  </si>
  <si>
    <t xml:space="preserve">場所・物量等 </t>
    <phoneticPr fontId="14"/>
  </si>
  <si>
    <t>Ⅰ　資産の部</t>
    <phoneticPr fontId="3"/>
  </si>
  <si>
    <t xml:space="preserve">　１　流動資産 </t>
    <phoneticPr fontId="5"/>
  </si>
  <si>
    <t>現金預金</t>
  </si>
  <si>
    <t>有価証券</t>
  </si>
  <si>
    <t>事業未収金</t>
  </si>
  <si>
    <t>未収金</t>
  </si>
  <si>
    <t>未収補助金</t>
  </si>
  <si>
    <t>未収収益</t>
  </si>
  <si>
    <t>受取手形</t>
  </si>
  <si>
    <t>貯蔵品</t>
  </si>
  <si>
    <t>医薬品</t>
  </si>
  <si>
    <t>診療・療養費等材料</t>
  </si>
  <si>
    <t>給食用材料</t>
  </si>
  <si>
    <t>商品・製品</t>
  </si>
  <si>
    <t>仕掛品</t>
  </si>
  <si>
    <t>原材料</t>
  </si>
  <si>
    <t>立替金</t>
  </si>
  <si>
    <t>前払金</t>
  </si>
  <si>
    <t>前払費用</t>
  </si>
  <si>
    <t>１年以内回収予定長期貸付金</t>
  </si>
  <si>
    <t>短期貸付金</t>
  </si>
  <si>
    <t>仮払金</t>
  </si>
  <si>
    <t>その他の流動資産</t>
  </si>
  <si>
    <t>徴収不能引当金</t>
  </si>
  <si>
    <t>※</t>
  </si>
  <si>
    <t>土地</t>
  </si>
  <si>
    <t>定期預金</t>
  </si>
  <si>
    <t>投資有価証券</t>
  </si>
  <si>
    <t>構築物</t>
  </si>
  <si>
    <t>機械及び装置</t>
  </si>
  <si>
    <t>車輌運搬具</t>
  </si>
  <si>
    <t>器具及び備品</t>
  </si>
  <si>
    <t>建設仮勘定</t>
  </si>
  <si>
    <t>有形リース資産</t>
  </si>
  <si>
    <t>権利</t>
  </si>
  <si>
    <t>ソフトウェア</t>
  </si>
  <si>
    <t>無形リース資産</t>
  </si>
  <si>
    <t>長期貸付金</t>
  </si>
  <si>
    <t>退職給付引当資産</t>
  </si>
  <si>
    <t>長期預り金積立資産</t>
  </si>
  <si>
    <t>（何）積立資産</t>
  </si>
  <si>
    <t>差入保証金</t>
  </si>
  <si>
    <t>長期前払費用</t>
  </si>
  <si>
    <t>その他の固定資産</t>
  </si>
  <si>
    <t>控除対象額計</t>
    <rPh sb="0" eb="2">
      <t>コウジョ</t>
    </rPh>
    <rPh sb="2" eb="4">
      <t>タイショウ</t>
    </rPh>
    <rPh sb="4" eb="5">
      <t>ガク</t>
    </rPh>
    <rPh sb="5" eb="6">
      <t>ケイ</t>
    </rPh>
    <phoneticPr fontId="5"/>
  </si>
  <si>
    <t>事業未払金</t>
  </si>
  <si>
    <t>その他の未払金</t>
  </si>
  <si>
    <t>支払手形</t>
  </si>
  <si>
    <t>役員等短期借入金</t>
  </si>
  <si>
    <t>１年以内返済予定設備資金借入金</t>
  </si>
  <si>
    <t>１年以内返済予定長期運営資金借入金</t>
  </si>
  <si>
    <t>１年以内返済予定リース債務</t>
  </si>
  <si>
    <t>１年以内返済予定役員等長期借入金</t>
  </si>
  <si>
    <t>1年以内支払予定長期未払金</t>
  </si>
  <si>
    <t>未払費用</t>
  </si>
  <si>
    <t>預り金</t>
  </si>
  <si>
    <t>職員預り金</t>
  </si>
  <si>
    <t>前受金</t>
  </si>
  <si>
    <t>前受収益</t>
  </si>
  <si>
    <t>仮受金</t>
  </si>
  <si>
    <t>賞与引当金</t>
  </si>
  <si>
    <t>その他の流動負債</t>
  </si>
  <si>
    <t>設備資金借入金</t>
  </si>
  <si>
    <t>長期運営資金借入金</t>
  </si>
  <si>
    <t>リース債務</t>
  </si>
  <si>
    <t>役員等長期借入金</t>
  </si>
  <si>
    <t>退職給付引当金</t>
  </si>
  <si>
    <t>長期未払金</t>
  </si>
  <si>
    <t>長期預り金</t>
  </si>
  <si>
    <t>その他の固定負債</t>
  </si>
  <si>
    <t>社会福祉充実残額算定シート別添（財産目録）</t>
    <rPh sb="13" eb="15">
      <t>ベッテン</t>
    </rPh>
    <rPh sb="16" eb="18">
      <t>ザイサン</t>
    </rPh>
    <rPh sb="18" eb="20">
      <t>モクロク</t>
    </rPh>
    <phoneticPr fontId="3"/>
  </si>
  <si>
    <t>一般的大規模修繕
費用比率
（b）</t>
    <rPh sb="0" eb="3">
      <t>イッパンテキ</t>
    </rPh>
    <rPh sb="3" eb="6">
      <t>ダイキボ</t>
    </rPh>
    <rPh sb="6" eb="8">
      <t>シュウゼン</t>
    </rPh>
    <rPh sb="9" eb="11">
      <t>ヒヨウ</t>
    </rPh>
    <rPh sb="11" eb="13">
      <t>ヒリツ</t>
    </rPh>
    <rPh sb="12" eb="13">
      <t>リツ</t>
    </rPh>
    <phoneticPr fontId="3"/>
  </si>
  <si>
    <t>合計額②
（（a×b）×
c/（a＋c））</t>
    <rPh sb="0" eb="3">
      <t>ゴウケイガク</t>
    </rPh>
    <phoneticPr fontId="3"/>
  </si>
  <si>
    <t>貸借対照表価額
（c）</t>
    <rPh sb="0" eb="2">
      <t>タイシャク</t>
    </rPh>
    <rPh sb="2" eb="4">
      <t>タイショウ</t>
    </rPh>
    <rPh sb="4" eb="7">
      <t>ヒョウカガク</t>
    </rPh>
    <phoneticPr fontId="3"/>
  </si>
  <si>
    <t>当該建物の建設時の取得価額（b）</t>
    <rPh sb="0" eb="2">
      <t>トウガイ</t>
    </rPh>
    <rPh sb="2" eb="4">
      <t>タテモノ</t>
    </rPh>
    <rPh sb="5" eb="8">
      <t>ケンセツジ</t>
    </rPh>
    <rPh sb="9" eb="11">
      <t>シュトク</t>
    </rPh>
    <rPh sb="11" eb="13">
      <t>カガク</t>
    </rPh>
    <phoneticPr fontId="3"/>
  </si>
  <si>
    <t>建設時延べ床
面積（c）</t>
    <rPh sb="0" eb="3">
      <t>ケンセツジ</t>
    </rPh>
    <rPh sb="3" eb="4">
      <t>ノ</t>
    </rPh>
    <rPh sb="5" eb="6">
      <t>ユカ</t>
    </rPh>
    <rPh sb="7" eb="9">
      <t>メンセキ</t>
    </rPh>
    <phoneticPr fontId="3"/>
  </si>
  <si>
    <t>建設時自己資金
（d）</t>
    <rPh sb="0" eb="3">
      <t>ケンセツジ</t>
    </rPh>
    <rPh sb="3" eb="5">
      <t>ジコ</t>
    </rPh>
    <rPh sb="5" eb="7">
      <t>シキン</t>
    </rPh>
    <phoneticPr fontId="3"/>
  </si>
  <si>
    <t>d/b</t>
    <phoneticPr fontId="3"/>
  </si>
  <si>
    <t>取得年度</t>
    <rPh sb="0" eb="2">
      <t>シュトク</t>
    </rPh>
    <rPh sb="2" eb="4">
      <t>ネンド</t>
    </rPh>
    <phoneticPr fontId="3"/>
  </si>
  <si>
    <t>③一般的自己
資金比率</t>
    <rPh sb="1" eb="4">
      <t>イッパンテキ</t>
    </rPh>
    <rPh sb="4" eb="6">
      <t>ジコ</t>
    </rPh>
    <rPh sb="7" eb="9">
      <t>シキン</t>
    </rPh>
    <rPh sb="9" eb="11">
      <t>ヒリツ</t>
    </rPh>
    <phoneticPr fontId="3"/>
  </si>
  <si>
    <t>④建設時自己資金比率</t>
    <rPh sb="1" eb="4">
      <t>ケンセツジ</t>
    </rPh>
    <rPh sb="4" eb="6">
      <t>ジコ</t>
    </rPh>
    <rPh sb="6" eb="8">
      <t>シキン</t>
    </rPh>
    <rPh sb="8" eb="10">
      <t>ヒリツ</t>
    </rPh>
    <phoneticPr fontId="3"/>
  </si>
  <si>
    <t>５．「計算の特例」</t>
    <rPh sb="3" eb="5">
      <t>ケイサン</t>
    </rPh>
    <rPh sb="6" eb="8">
      <t>トクレイ</t>
    </rPh>
    <phoneticPr fontId="3"/>
  </si>
  <si>
    <t>６．「社会福祉充実残額」</t>
    <rPh sb="3" eb="5">
      <t>シャカイ</t>
    </rPh>
    <rPh sb="5" eb="7">
      <t>フクシ</t>
    </rPh>
    <rPh sb="7" eb="9">
      <t>ジュウジツ</t>
    </rPh>
    <rPh sb="9" eb="11">
      <t>ザンガク</t>
    </rPh>
    <phoneticPr fontId="3"/>
  </si>
  <si>
    <t>１．「活用可能な財産の算定」</t>
    <rPh sb="3" eb="5">
      <t>カツヨウ</t>
    </rPh>
    <rPh sb="5" eb="7">
      <t>カノウ</t>
    </rPh>
    <rPh sb="8" eb="10">
      <t>ザイサン</t>
    </rPh>
    <rPh sb="11" eb="13">
      <t>サンテイ</t>
    </rPh>
    <phoneticPr fontId="3"/>
  </si>
  <si>
    <t>２．「社会福祉法に基づく事業に活用している不動産等」</t>
    <rPh sb="3" eb="5">
      <t>シャカイ</t>
    </rPh>
    <rPh sb="5" eb="8">
      <t>フクシホウ</t>
    </rPh>
    <rPh sb="9" eb="10">
      <t>モト</t>
    </rPh>
    <rPh sb="12" eb="14">
      <t>ジギョウ</t>
    </rPh>
    <rPh sb="15" eb="17">
      <t>カツヨウ</t>
    </rPh>
    <rPh sb="21" eb="24">
      <t>フドウサン</t>
    </rPh>
    <rPh sb="24" eb="25">
      <t>トウ</t>
    </rPh>
    <phoneticPr fontId="3"/>
  </si>
  <si>
    <t>３．「再取得に必要な財産」</t>
    <rPh sb="3" eb="6">
      <t>サイシュトク</t>
    </rPh>
    <rPh sb="7" eb="9">
      <t>ヒツヨウ</t>
    </rPh>
    <rPh sb="10" eb="12">
      <t>ザイサン</t>
    </rPh>
    <phoneticPr fontId="3"/>
  </si>
  <si>
    <t>４．「必要な運転資金」</t>
    <rPh sb="3" eb="5">
      <t>ヒツヨウ</t>
    </rPh>
    <rPh sb="6" eb="8">
      <t>ウンテン</t>
    </rPh>
    <rPh sb="8" eb="10">
      <t>シキン</t>
    </rPh>
    <phoneticPr fontId="3"/>
  </si>
  <si>
    <t>（別添）</t>
    <rPh sb="1" eb="3">
      <t>ベッテン</t>
    </rPh>
    <phoneticPr fontId="3"/>
  </si>
  <si>
    <t>自己資金比率</t>
    <rPh sb="0" eb="2">
      <t>ジコ</t>
    </rPh>
    <rPh sb="2" eb="4">
      <t>シキン</t>
    </rPh>
    <rPh sb="4" eb="6">
      <t>ヒリツ</t>
    </rPh>
    <phoneticPr fontId="3"/>
  </si>
  <si>
    <t>③、④のいずれか
高い方の率</t>
    <rPh sb="9" eb="10">
      <t>タカ</t>
    </rPh>
    <rPh sb="11" eb="12">
      <t>ホウ</t>
    </rPh>
    <rPh sb="13" eb="14">
      <t>リツ</t>
    </rPh>
    <phoneticPr fontId="3"/>
  </si>
  <si>
    <t>その他の固定資産合計</t>
    <rPh sb="2" eb="3">
      <t>タ</t>
    </rPh>
    <rPh sb="4" eb="6">
      <t>コテイ</t>
    </rPh>
    <rPh sb="6" eb="8">
      <t>シサン</t>
    </rPh>
    <rPh sb="8" eb="10">
      <t>ゴウケイ</t>
    </rPh>
    <phoneticPr fontId="5"/>
  </si>
  <si>
    <t>　（２）　その他の固定資産</t>
    <rPh sb="7" eb="8">
      <t>タ</t>
    </rPh>
    <rPh sb="9" eb="11">
      <t>コテイ</t>
    </rPh>
    <rPh sb="11" eb="13">
      <t>シサン</t>
    </rPh>
    <phoneticPr fontId="5"/>
  </si>
  <si>
    <r>
      <t xml:space="preserve">合計額
</t>
    </r>
    <r>
      <rPr>
        <sz val="12"/>
        <color theme="1"/>
        <rFont val="Meiryo UI"/>
        <family val="3"/>
        <charset val="128"/>
      </rPr>
      <t>（①、②のいずれか）</t>
    </r>
    <rPh sb="0" eb="3">
      <t>ゴウケイガク</t>
    </rPh>
    <phoneticPr fontId="3"/>
  </si>
  <si>
    <t>計算式が設定されており、入力することはできません。</t>
    <rPh sb="0" eb="2">
      <t>ケイサン</t>
    </rPh>
    <rPh sb="2" eb="3">
      <t>シキ</t>
    </rPh>
    <rPh sb="4" eb="6">
      <t>セッテイ</t>
    </rPh>
    <rPh sb="12" eb="14">
      <t>ニュウリョク</t>
    </rPh>
    <phoneticPr fontId="3"/>
  </si>
  <si>
    <t>合計額を算出するための計算式が設定されており、入力することはできません。</t>
    <rPh sb="0" eb="2">
      <t>ゴウケイ</t>
    </rPh>
    <rPh sb="2" eb="3">
      <t>ガク</t>
    </rPh>
    <rPh sb="4" eb="6">
      <t>サンシュツ</t>
    </rPh>
    <rPh sb="11" eb="13">
      <t>ケイサン</t>
    </rPh>
    <rPh sb="13" eb="14">
      <t>シキ</t>
    </rPh>
    <rPh sb="15" eb="17">
      <t>セッテイ</t>
    </rPh>
    <rPh sb="23" eb="25">
      <t>ニュウリョク</t>
    </rPh>
    <phoneticPr fontId="3"/>
  </si>
  <si>
    <t>※  行が不足する場合は適宜追加すること。</t>
    <phoneticPr fontId="3"/>
  </si>
  <si>
    <t>手入力（必須入力）するセルです（※「社会福祉法人の財務諸表等電子開示システム」搭載版では、他シートを参照するための計算式が設定されていますので、手入力は不要となります。）</t>
    <rPh sb="0" eb="1">
      <t>テ</t>
    </rPh>
    <rPh sb="1" eb="3">
      <t>ニュウリョク</t>
    </rPh>
    <rPh sb="4" eb="6">
      <t>ヒッス</t>
    </rPh>
    <rPh sb="6" eb="8">
      <t>ニュウリョク</t>
    </rPh>
    <rPh sb="18" eb="20">
      <t>シャカイ</t>
    </rPh>
    <rPh sb="20" eb="22">
      <t>フクシ</t>
    </rPh>
    <rPh sb="22" eb="24">
      <t>ホウジン</t>
    </rPh>
    <rPh sb="25" eb="27">
      <t>ザイム</t>
    </rPh>
    <rPh sb="27" eb="29">
      <t>ショヒョウ</t>
    </rPh>
    <rPh sb="29" eb="30">
      <t>トウ</t>
    </rPh>
    <rPh sb="30" eb="32">
      <t>デンシ</t>
    </rPh>
    <rPh sb="32" eb="34">
      <t>カイジ</t>
    </rPh>
    <rPh sb="39" eb="41">
      <t>トウサイ</t>
    </rPh>
    <rPh sb="41" eb="42">
      <t>バン</t>
    </rPh>
    <rPh sb="45" eb="46">
      <t>ホカ</t>
    </rPh>
    <rPh sb="50" eb="52">
      <t>サンショウ</t>
    </rPh>
    <rPh sb="57" eb="59">
      <t>ケイサン</t>
    </rPh>
    <rPh sb="59" eb="60">
      <t>シキ</t>
    </rPh>
    <rPh sb="61" eb="63">
      <t>セッテイ</t>
    </rPh>
    <rPh sb="72" eb="73">
      <t>テ</t>
    </rPh>
    <rPh sb="73" eb="75">
      <t>ニュウリョク</t>
    </rPh>
    <rPh sb="76" eb="78">
      <t>フヨウ</t>
    </rPh>
    <phoneticPr fontId="3"/>
  </si>
  <si>
    <t>a/（b/c）</t>
    <phoneticPr fontId="3"/>
  </si>
  <si>
    <t>計算の特例</t>
    <rPh sb="0" eb="2">
      <t>ケイサン</t>
    </rPh>
    <rPh sb="3" eb="5">
      <t>トクレイ</t>
    </rPh>
    <phoneticPr fontId="3"/>
  </si>
  <si>
    <t>（別紙２）</t>
    <rPh sb="1" eb="3">
      <t>ベッシ</t>
    </rPh>
    <phoneticPr fontId="3"/>
  </si>
  <si>
    <t>建設時延べ床面積
（少数点以下第４位を四捨五入）</t>
    <phoneticPr fontId="3"/>
  </si>
  <si>
    <t xml:space="preserve">（入力上の留意事項）
</t>
    <phoneticPr fontId="3"/>
  </si>
  <si>
    <t>手入力するセルです。（不明の場合は、記載要領に従って入力してください）</t>
    <rPh sb="0" eb="1">
      <t>テ</t>
    </rPh>
    <rPh sb="1" eb="3">
      <t>ニュウリョク</t>
    </rPh>
    <rPh sb="11" eb="13">
      <t>フメイ</t>
    </rPh>
    <rPh sb="14" eb="16">
      <t>バアイ</t>
    </rPh>
    <rPh sb="18" eb="20">
      <t>キサイ</t>
    </rPh>
    <rPh sb="20" eb="22">
      <t>ヨウリョウ</t>
    </rPh>
    <rPh sb="23" eb="24">
      <t>シタガ</t>
    </rPh>
    <rPh sb="26" eb="28">
      <t>ニュウリョク</t>
    </rPh>
    <phoneticPr fontId="3"/>
  </si>
  <si>
    <t>※ 財産目録については、科目を分けた場合は、小計欄を設けることとしていますが、エクセル版の社会福祉充実残額算定シート別添（財産目録）については、小計欄を設けなくても差し支えありません。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</si>
</sst>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176" formatCode="0.000"/>
    <numFmt numFmtId="177" formatCode="#,##0_ "/>
    <numFmt numFmtId="178" formatCode="#,##0_);[Red]\(#,##0\)"/>
    <numFmt numFmtId="179" formatCode="#,##0_ ;[Red]\-#,##0\ "/>
    <numFmt numFmtId="180" formatCode="#,##0.000_);[Red]\(#,##0.000\)"/>
    <numFmt numFmtId="181" formatCode="0_ ;[Red]\-0\ "/>
    <numFmt numFmtId="182" formatCode="[$-411]ggge&quot;年&quot;m&quot;月&quot;d&quot;日現在&quot;;@"/>
    <numFmt numFmtId="183" formatCode="????&quot;年度&quot;"/>
    <numFmt numFmtId="184" formatCode="0.000_);[Red]\(0.000\)"/>
    <numFmt numFmtId="185" formatCode="#,##0.000_ "/>
    <numFmt numFmtId="186" formatCode="0.0%"/>
  </numFmts>
  <fonts count="26" x14ac:knownFonts="1">
    <font>
      <sz val="11"/>
      <color theme="1"/>
      <name val="ＭＳ Ｐゴシック"/>
      <family val="2"/>
      <charset val="128"/>
      <scheme val="minor"/>
    </font>
    <font>
      <sz val="10"/>
      <color theme="1"/>
      <name val="Meiryo UI"/>
      <family val="2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0"/>
      <name val="ＭＳ Ｐ明朝"/>
      <family val="1"/>
      <charset val="128"/>
    </font>
    <font>
      <sz val="10.5"/>
      <color theme="1"/>
      <name val="HGSｺﾞｼｯｸM"/>
      <family val="3"/>
      <charset val="128"/>
    </font>
    <font>
      <sz val="11"/>
      <color theme="1"/>
      <name val="Meiryo UI"/>
      <family val="3"/>
      <charset val="128"/>
    </font>
    <font>
      <sz val="14"/>
      <color rgb="FF000000"/>
      <name val="Meiryo UI"/>
      <family val="3"/>
      <charset val="128"/>
    </font>
    <font>
      <sz val="11"/>
      <name val="ＭＳ ゴシック"/>
      <family val="3"/>
      <charset val="128"/>
    </font>
    <font>
      <sz val="16"/>
      <name val="Meiryo UI"/>
      <family val="3"/>
      <charset val="128"/>
    </font>
    <font>
      <sz val="11"/>
      <name val="Meiryo UI"/>
      <family val="3"/>
      <charset val="128"/>
    </font>
    <font>
      <sz val="11"/>
      <color indexed="0"/>
      <name val="Meiryo UI"/>
      <family val="3"/>
      <charset val="128"/>
    </font>
    <font>
      <sz val="6"/>
      <name val="ＭＳ ゴシック"/>
      <family val="3"/>
      <charset val="128"/>
    </font>
    <font>
      <b/>
      <sz val="11"/>
      <name val="Meiryo UI"/>
      <family val="3"/>
      <charset val="128"/>
    </font>
    <font>
      <sz val="11"/>
      <name val="ＭＳ Ｐゴシック"/>
      <family val="3"/>
      <charset val="128"/>
    </font>
    <font>
      <sz val="18"/>
      <name val="Meiryo UI"/>
      <family val="3"/>
      <charset val="128"/>
    </font>
    <font>
      <sz val="14"/>
      <color theme="1"/>
      <name val="Meiryo UI"/>
      <family val="3"/>
      <charset val="128"/>
    </font>
    <font>
      <u/>
      <sz val="14"/>
      <color theme="1"/>
      <name val="Meiryo UI"/>
      <family val="3"/>
      <charset val="128"/>
    </font>
    <font>
      <sz val="18"/>
      <color theme="1"/>
      <name val="Meiryo UI"/>
      <family val="3"/>
      <charset val="128"/>
    </font>
    <font>
      <sz val="22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14"/>
      <name val="Meiryo UI"/>
      <family val="3"/>
      <charset val="128"/>
    </font>
    <font>
      <sz val="11"/>
      <color rgb="FFFF0000"/>
      <name val="Meiryo UI"/>
      <family val="3"/>
      <charset val="128"/>
    </font>
    <font>
      <sz val="20"/>
      <color theme="1"/>
      <name val="Meiryo UI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39997558519241921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/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</borders>
  <cellStyleXfs count="8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10" fillId="0" borderId="0">
      <alignment horizontal="left" vertical="top"/>
    </xf>
    <xf numFmtId="0" fontId="1" fillId="0" borderId="0">
      <alignment vertical="center"/>
    </xf>
    <xf numFmtId="38" fontId="16" fillId="0" borderId="0" applyFont="0" applyFill="0" applyBorder="0" applyAlignment="0" applyProtection="0"/>
    <xf numFmtId="0" fontId="16" fillId="0" borderId="0">
      <alignment vertical="center"/>
    </xf>
    <xf numFmtId="9" fontId="2" fillId="0" borderId="0" applyFont="0" applyFill="0" applyBorder="0" applyAlignment="0" applyProtection="0">
      <alignment vertical="center"/>
    </xf>
  </cellStyleXfs>
  <cellXfs count="216">
    <xf numFmtId="0" fontId="0" fillId="0" borderId="0" xfId="0">
      <alignment vertical="center"/>
    </xf>
    <xf numFmtId="0" fontId="7" fillId="2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176" fontId="7" fillId="3" borderId="1" xfId="0" applyNumberFormat="1" applyFont="1" applyFill="1" applyBorder="1" applyAlignment="1">
      <alignment horizontal="center" vertical="center"/>
    </xf>
    <xf numFmtId="0" fontId="13" fillId="0" borderId="20" xfId="4" applyNumberFormat="1" applyFont="1" applyFill="1" applyBorder="1" applyAlignment="1" applyProtection="1">
      <alignment horizontal="center" vertical="center" wrapText="1"/>
    </xf>
    <xf numFmtId="0" fontId="13" fillId="0" borderId="21" xfId="4" applyNumberFormat="1" applyFont="1" applyFill="1" applyBorder="1" applyAlignment="1" applyProtection="1">
      <alignment horizontal="center" vertical="center" wrapText="1"/>
    </xf>
    <xf numFmtId="0" fontId="15" fillId="0" borderId="22" xfId="4" applyNumberFormat="1" applyFont="1" applyFill="1" applyBorder="1" applyAlignment="1" applyProtection="1">
      <alignment horizontal="center" vertical="center" wrapText="1"/>
    </xf>
    <xf numFmtId="0" fontId="15" fillId="0" borderId="20" xfId="4" applyNumberFormat="1" applyFont="1" applyFill="1" applyBorder="1" applyAlignment="1" applyProtection="1">
      <alignment horizontal="center" vertical="center" wrapText="1"/>
      <protection locked="0"/>
    </xf>
    <xf numFmtId="0" fontId="15" fillId="0" borderId="21" xfId="4" applyNumberFormat="1" applyFont="1" applyFill="1" applyBorder="1" applyAlignment="1" applyProtection="1">
      <alignment horizontal="center" vertical="center" wrapText="1"/>
      <protection locked="0"/>
    </xf>
    <xf numFmtId="0" fontId="12" fillId="4" borderId="6" xfId="4" applyNumberFormat="1" applyFont="1" applyFill="1" applyBorder="1" applyAlignment="1" applyProtection="1">
      <alignment vertical="center" wrapText="1"/>
    </xf>
    <xf numFmtId="49" fontId="12" fillId="4" borderId="0" xfId="3" applyNumberFormat="1" applyFont="1" applyFill="1" applyAlignment="1" applyProtection="1">
      <alignment vertical="center"/>
    </xf>
    <xf numFmtId="49" fontId="8" fillId="4" borderId="0" xfId="3" applyNumberFormat="1" applyFont="1" applyFill="1" applyAlignment="1" applyProtection="1">
      <alignment vertical="center"/>
    </xf>
    <xf numFmtId="0" fontId="8" fillId="4" borderId="0" xfId="4" applyFont="1" applyFill="1" applyAlignment="1" applyProtection="1">
      <alignment horizontal="right" vertical="center"/>
    </xf>
    <xf numFmtId="0" fontId="13" fillId="4" borderId="0" xfId="4" applyNumberFormat="1" applyFont="1" applyFill="1" applyBorder="1" applyAlignment="1" applyProtection="1">
      <alignment horizontal="center" vertical="center" wrapText="1"/>
    </xf>
    <xf numFmtId="0" fontId="12" fillId="4" borderId="0" xfId="4" applyNumberFormat="1" applyFont="1" applyFill="1" applyBorder="1" applyAlignment="1" applyProtection="1">
      <alignment horizontal="center" vertical="center" wrapText="1"/>
    </xf>
    <xf numFmtId="0" fontId="12" fillId="4" borderId="0" xfId="4" applyFont="1" applyFill="1" applyAlignment="1" applyProtection="1">
      <alignment vertical="center"/>
    </xf>
    <xf numFmtId="0" fontId="12" fillId="4" borderId="0" xfId="4" applyFont="1" applyFill="1" applyAlignment="1" applyProtection="1">
      <alignment horizontal="left" vertical="center"/>
    </xf>
    <xf numFmtId="0" fontId="12" fillId="4" borderId="2" xfId="4" applyNumberFormat="1" applyFont="1" applyFill="1" applyBorder="1" applyAlignment="1" applyProtection="1">
      <alignment horizontal="right" vertical="center" wrapText="1"/>
    </xf>
    <xf numFmtId="0" fontId="13" fillId="4" borderId="0" xfId="4" applyNumberFormat="1" applyFont="1" applyFill="1" applyBorder="1" applyAlignment="1" applyProtection="1">
      <alignment vertical="center" wrapText="1"/>
    </xf>
    <xf numFmtId="0" fontId="12" fillId="4" borderId="0" xfId="3" applyNumberFormat="1" applyFont="1" applyFill="1" applyAlignment="1" applyProtection="1">
      <alignment vertical="center"/>
    </xf>
    <xf numFmtId="0" fontId="12" fillId="4" borderId="1" xfId="4" applyNumberFormat="1" applyFont="1" applyFill="1" applyBorder="1" applyAlignment="1" applyProtection="1">
      <alignment horizontal="center" vertical="center" wrapText="1"/>
    </xf>
    <xf numFmtId="0" fontId="12" fillId="4" borderId="5" xfId="4" applyNumberFormat="1" applyFont="1" applyFill="1" applyBorder="1" applyAlignment="1" applyProtection="1">
      <alignment vertical="center" wrapText="1"/>
    </xf>
    <xf numFmtId="0" fontId="13" fillId="4" borderId="6" xfId="4" applyNumberFormat="1" applyFont="1" applyFill="1" applyBorder="1" applyAlignment="1" applyProtection="1">
      <alignment vertical="center" wrapText="1"/>
    </xf>
    <xf numFmtId="0" fontId="13" fillId="4" borderId="7" xfId="4" applyNumberFormat="1" applyFont="1" applyFill="1" applyBorder="1" applyAlignment="1" applyProtection="1">
      <alignment vertical="center" wrapText="1"/>
    </xf>
    <xf numFmtId="0" fontId="13" fillId="4" borderId="8" xfId="4" applyNumberFormat="1" applyFont="1" applyFill="1" applyBorder="1" applyAlignment="1" applyProtection="1">
      <alignment vertical="center"/>
    </xf>
    <xf numFmtId="0" fontId="13" fillId="4" borderId="9" xfId="4" applyNumberFormat="1" applyFont="1" applyFill="1" applyBorder="1" applyAlignment="1" applyProtection="1">
      <alignment vertical="center"/>
    </xf>
    <xf numFmtId="0" fontId="12" fillId="4" borderId="10" xfId="4" applyNumberFormat="1" applyFont="1" applyFill="1" applyBorder="1" applyAlignment="1" applyProtection="1">
      <alignment vertical="center" wrapText="1"/>
    </xf>
    <xf numFmtId="0" fontId="12" fillId="4" borderId="7" xfId="4" applyNumberFormat="1" applyFont="1" applyFill="1" applyBorder="1" applyAlignment="1" applyProtection="1">
      <alignment horizontal="center" vertical="center" wrapText="1"/>
    </xf>
    <xf numFmtId="0" fontId="12" fillId="4" borderId="7" xfId="4" applyNumberFormat="1" applyFont="1" applyFill="1" applyBorder="1" applyAlignment="1" applyProtection="1">
      <alignment vertical="center" wrapText="1"/>
    </xf>
    <xf numFmtId="0" fontId="13" fillId="4" borderId="0" xfId="4" applyNumberFormat="1" applyFont="1" applyFill="1" applyBorder="1" applyAlignment="1" applyProtection="1">
      <alignment vertical="center"/>
    </xf>
    <xf numFmtId="0" fontId="13" fillId="4" borderId="11" xfId="4" applyNumberFormat="1" applyFont="1" applyFill="1" applyBorder="1" applyAlignment="1" applyProtection="1">
      <alignment vertical="center"/>
    </xf>
    <xf numFmtId="0" fontId="12" fillId="4" borderId="6" xfId="4" applyNumberFormat="1" applyFont="1" applyFill="1" applyBorder="1" applyAlignment="1" applyProtection="1">
      <alignment horizontal="center" vertical="center" wrapText="1"/>
    </xf>
    <xf numFmtId="0" fontId="13" fillId="4" borderId="13" xfId="4" applyNumberFormat="1" applyFont="1" applyFill="1" applyBorder="1" applyAlignment="1" applyProtection="1">
      <alignment vertical="center" wrapText="1"/>
    </xf>
    <xf numFmtId="0" fontId="13" fillId="4" borderId="2" xfId="4" applyNumberFormat="1" applyFont="1" applyFill="1" applyBorder="1" applyAlignment="1" applyProtection="1">
      <alignment horizontal="left" vertical="center"/>
    </xf>
    <xf numFmtId="0" fontId="13" fillId="4" borderId="14" xfId="4" applyNumberFormat="1" applyFont="1" applyFill="1" applyBorder="1" applyAlignment="1" applyProtection="1">
      <alignment horizontal="left" vertical="center" wrapText="1"/>
    </xf>
    <xf numFmtId="0" fontId="12" fillId="4" borderId="13" xfId="4" applyNumberFormat="1" applyFont="1" applyFill="1" applyBorder="1" applyAlignment="1" applyProtection="1">
      <alignment horizontal="left" vertical="center" wrapText="1"/>
    </xf>
    <xf numFmtId="0" fontId="12" fillId="4" borderId="13" xfId="4" applyNumberFormat="1" applyFont="1" applyFill="1" applyBorder="1" applyAlignment="1" applyProtection="1">
      <alignment horizontal="center" vertical="center" wrapText="1"/>
    </xf>
    <xf numFmtId="0" fontId="12" fillId="4" borderId="13" xfId="4" applyNumberFormat="1" applyFont="1" applyFill="1" applyBorder="1" applyAlignment="1" applyProtection="1">
      <alignment horizontal="left" vertical="center" wrapText="1"/>
      <protection locked="0"/>
    </xf>
    <xf numFmtId="38" fontId="12" fillId="4" borderId="15" xfId="4" applyNumberFormat="1" applyFont="1" applyFill="1" applyBorder="1" applyAlignment="1" applyProtection="1">
      <alignment horizontal="right" vertical="center"/>
      <protection locked="0"/>
    </xf>
    <xf numFmtId="0" fontId="13" fillId="4" borderId="0" xfId="4" applyNumberFormat="1" applyFont="1" applyFill="1" applyBorder="1" applyAlignment="1" applyProtection="1">
      <alignment horizontal="left" vertical="center" wrapText="1"/>
    </xf>
    <xf numFmtId="0" fontId="12" fillId="4" borderId="0" xfId="4" applyNumberFormat="1" applyFont="1" applyFill="1" applyBorder="1" applyAlignment="1" applyProtection="1">
      <alignment vertical="center" wrapText="1"/>
    </xf>
    <xf numFmtId="0" fontId="13" fillId="4" borderId="6" xfId="4" applyNumberFormat="1" applyFont="1" applyFill="1" applyBorder="1" applyAlignment="1" applyProtection="1">
      <alignment horizontal="left" vertical="center" wrapText="1"/>
    </xf>
    <xf numFmtId="0" fontId="13" fillId="4" borderId="0" xfId="4" applyNumberFormat="1" applyFont="1" applyFill="1" applyBorder="1" applyAlignment="1" applyProtection="1">
      <alignment horizontal="left" vertical="center"/>
    </xf>
    <xf numFmtId="0" fontId="13" fillId="4" borderId="9" xfId="4" applyNumberFormat="1" applyFont="1" applyFill="1" applyBorder="1" applyAlignment="1" applyProtection="1">
      <alignment horizontal="left" vertical="center"/>
    </xf>
    <xf numFmtId="183" fontId="12" fillId="4" borderId="6" xfId="4" applyNumberFormat="1" applyFont="1" applyFill="1" applyBorder="1" applyAlignment="1" applyProtection="1">
      <alignment horizontal="center" vertical="center" wrapText="1"/>
    </xf>
    <xf numFmtId="0" fontId="13" fillId="4" borderId="11" xfId="4" applyNumberFormat="1" applyFont="1" applyFill="1" applyBorder="1" applyAlignment="1" applyProtection="1">
      <alignment horizontal="left" vertical="center"/>
    </xf>
    <xf numFmtId="183" fontId="12" fillId="4" borderId="13" xfId="4" applyNumberFormat="1" applyFont="1" applyFill="1" applyBorder="1" applyAlignment="1" applyProtection="1">
      <alignment horizontal="center" vertical="center" wrapText="1"/>
    </xf>
    <xf numFmtId="38" fontId="12" fillId="4" borderId="15" xfId="4" applyNumberFormat="1" applyFont="1" applyFill="1" applyBorder="1" applyAlignment="1" applyProtection="1">
      <alignment horizontal="right" vertical="center" wrapText="1"/>
    </xf>
    <xf numFmtId="0" fontId="12" fillId="4" borderId="6" xfId="4" applyNumberFormat="1" applyFont="1" applyFill="1" applyBorder="1" applyAlignment="1" applyProtection="1">
      <alignment horizontal="left" vertical="center" wrapText="1"/>
    </xf>
    <xf numFmtId="0" fontId="12" fillId="4" borderId="0" xfId="4" applyNumberFormat="1" applyFont="1" applyFill="1" applyBorder="1" applyAlignment="1" applyProtection="1">
      <alignment horizontal="left" vertical="center" wrapText="1"/>
    </xf>
    <xf numFmtId="38" fontId="12" fillId="4" borderId="12" xfId="4" applyNumberFormat="1" applyFont="1" applyFill="1" applyBorder="1" applyAlignment="1" applyProtection="1">
      <alignment horizontal="right" vertical="center" wrapText="1"/>
    </xf>
    <xf numFmtId="0" fontId="12" fillId="4" borderId="6" xfId="4" applyNumberFormat="1" applyFont="1" applyFill="1" applyBorder="1" applyAlignment="1" applyProtection="1">
      <alignment horizontal="left" vertical="center" wrapText="1"/>
      <protection locked="0"/>
    </xf>
    <xf numFmtId="0" fontId="12" fillId="4" borderId="12" xfId="4" applyNumberFormat="1" applyFont="1" applyFill="1" applyBorder="1" applyAlignment="1" applyProtection="1">
      <alignment horizontal="left" vertical="center" wrapText="1"/>
      <protection locked="0"/>
    </xf>
    <xf numFmtId="0" fontId="12" fillId="4" borderId="15" xfId="4" applyNumberFormat="1" applyFont="1" applyFill="1" applyBorder="1" applyAlignment="1" applyProtection="1">
      <alignment horizontal="left" vertical="center" wrapText="1"/>
    </xf>
    <xf numFmtId="0" fontId="13" fillId="4" borderId="13" xfId="4" applyNumberFormat="1" applyFont="1" applyFill="1" applyBorder="1" applyAlignment="1" applyProtection="1">
      <alignment horizontal="left" vertical="center" wrapText="1"/>
    </xf>
    <xf numFmtId="0" fontId="12" fillId="4" borderId="0" xfId="4" applyNumberFormat="1" applyFont="1" applyFill="1" applyBorder="1" applyAlignment="1" applyProtection="1">
      <alignment horizontal="left" vertical="distributed" wrapText="1"/>
    </xf>
    <xf numFmtId="0" fontId="9" fillId="4" borderId="0" xfId="0" applyFont="1" applyFill="1" applyBorder="1" applyAlignment="1">
      <alignment horizontal="left" vertical="center"/>
    </xf>
    <xf numFmtId="0" fontId="12" fillId="5" borderId="1" xfId="4" applyNumberFormat="1" applyFont="1" applyFill="1" applyBorder="1" applyAlignment="1" applyProtection="1">
      <alignment horizontal="center" vertical="center" wrapText="1"/>
    </xf>
    <xf numFmtId="0" fontId="9" fillId="4" borderId="2" xfId="0" applyFont="1" applyFill="1" applyBorder="1" applyAlignment="1">
      <alignment horizontal="left" vertical="center"/>
    </xf>
    <xf numFmtId="0" fontId="18" fillId="4" borderId="0" xfId="0" applyFont="1" applyFill="1">
      <alignment vertical="center"/>
    </xf>
    <xf numFmtId="0" fontId="18" fillId="4" borderId="31" xfId="0" applyFont="1" applyFill="1" applyBorder="1">
      <alignment vertical="center"/>
    </xf>
    <xf numFmtId="0" fontId="18" fillId="4" borderId="0" xfId="0" applyFont="1" applyFill="1" applyBorder="1">
      <alignment vertical="center"/>
    </xf>
    <xf numFmtId="0" fontId="19" fillId="4" borderId="0" xfId="0" applyFont="1" applyFill="1" applyBorder="1">
      <alignment vertical="center"/>
    </xf>
    <xf numFmtId="0" fontId="18" fillId="4" borderId="32" xfId="0" applyFont="1" applyFill="1" applyBorder="1">
      <alignment vertical="center"/>
    </xf>
    <xf numFmtId="0" fontId="18" fillId="4" borderId="31" xfId="0" applyFont="1" applyFill="1" applyBorder="1" applyAlignment="1">
      <alignment horizontal="center" vertical="center"/>
    </xf>
    <xf numFmtId="0" fontId="18" fillId="4" borderId="2" xfId="0" applyFont="1" applyFill="1" applyBorder="1">
      <alignment vertical="center"/>
    </xf>
    <xf numFmtId="0" fontId="19" fillId="4" borderId="2" xfId="0" applyFont="1" applyFill="1" applyBorder="1">
      <alignment vertical="center"/>
    </xf>
    <xf numFmtId="0" fontId="19" fillId="4" borderId="32" xfId="0" applyFont="1" applyFill="1" applyBorder="1">
      <alignment vertical="center"/>
    </xf>
    <xf numFmtId="0" fontId="19" fillId="4" borderId="0" xfId="0" applyFont="1" applyFill="1">
      <alignment vertical="center"/>
    </xf>
    <xf numFmtId="0" fontId="18" fillId="5" borderId="1" xfId="0" applyFont="1" applyFill="1" applyBorder="1" applyAlignment="1">
      <alignment horizontal="center" vertical="center"/>
    </xf>
    <xf numFmtId="0" fontId="18" fillId="4" borderId="0" xfId="0" applyFont="1" applyFill="1" applyBorder="1" applyAlignment="1">
      <alignment horizontal="center" vertical="center"/>
    </xf>
    <xf numFmtId="0" fontId="18" fillId="5" borderId="1" xfId="0" applyFont="1" applyFill="1" applyBorder="1">
      <alignment vertical="center"/>
    </xf>
    <xf numFmtId="179" fontId="18" fillId="3" borderId="1" xfId="0" applyNumberFormat="1" applyFont="1" applyFill="1" applyBorder="1">
      <alignment vertical="center"/>
    </xf>
    <xf numFmtId="179" fontId="18" fillId="7" borderId="1" xfId="0" applyNumberFormat="1" applyFont="1" applyFill="1" applyBorder="1" applyAlignment="1">
      <alignment horizontal="right" vertical="center"/>
    </xf>
    <xf numFmtId="0" fontId="18" fillId="4" borderId="0" xfId="0" applyFont="1" applyFill="1" applyBorder="1" applyAlignment="1">
      <alignment horizontal="right" vertical="center"/>
    </xf>
    <xf numFmtId="0" fontId="18" fillId="4" borderId="32" xfId="0" applyFont="1" applyFill="1" applyBorder="1" applyAlignment="1">
      <alignment horizontal="center" vertical="center"/>
    </xf>
    <xf numFmtId="0" fontId="18" fillId="4" borderId="0" xfId="0" applyFont="1" applyFill="1" applyAlignment="1">
      <alignment horizontal="center" vertical="center"/>
    </xf>
    <xf numFmtId="179" fontId="18" fillId="3" borderId="1" xfId="0" applyNumberFormat="1" applyFont="1" applyFill="1" applyBorder="1" applyAlignment="1">
      <alignment horizontal="right" vertical="center"/>
    </xf>
    <xf numFmtId="0" fontId="18" fillId="4" borderId="0" xfId="0" applyFont="1" applyFill="1" applyBorder="1" applyAlignment="1">
      <alignment horizontal="left" vertical="center"/>
    </xf>
    <xf numFmtId="179" fontId="18" fillId="7" borderId="1" xfId="0" applyNumberFormat="1" applyFont="1" applyFill="1" applyBorder="1">
      <alignment vertical="center"/>
    </xf>
    <xf numFmtId="179" fontId="18" fillId="6" borderId="1" xfId="0" applyNumberFormat="1" applyFont="1" applyFill="1" applyBorder="1">
      <alignment vertical="center"/>
    </xf>
    <xf numFmtId="179" fontId="18" fillId="6" borderId="10" xfId="0" applyNumberFormat="1" applyFont="1" applyFill="1" applyBorder="1">
      <alignment vertical="center"/>
    </xf>
    <xf numFmtId="0" fontId="18" fillId="5" borderId="3" xfId="0" applyFont="1" applyFill="1" applyBorder="1">
      <alignment vertical="center"/>
    </xf>
    <xf numFmtId="179" fontId="18" fillId="0" borderId="19" xfId="0" applyNumberFormat="1" applyFont="1" applyFill="1" applyBorder="1">
      <alignment vertical="center"/>
    </xf>
    <xf numFmtId="179" fontId="18" fillId="6" borderId="15" xfId="0" applyNumberFormat="1" applyFont="1" applyFill="1" applyBorder="1">
      <alignment vertical="center"/>
    </xf>
    <xf numFmtId="0" fontId="18" fillId="4" borderId="0" xfId="0" applyFont="1" applyFill="1" applyBorder="1" applyAlignment="1">
      <alignment vertical="center" shrinkToFit="1"/>
    </xf>
    <xf numFmtId="0" fontId="18" fillId="4" borderId="12" xfId="0" applyFont="1" applyFill="1" applyBorder="1" applyAlignment="1">
      <alignment horizontal="center" vertical="center" wrapText="1" shrinkToFit="1"/>
    </xf>
    <xf numFmtId="0" fontId="18" fillId="4" borderId="32" xfId="0" applyFont="1" applyFill="1" applyBorder="1" applyAlignment="1">
      <alignment vertical="center" shrinkToFit="1"/>
    </xf>
    <xf numFmtId="0" fontId="18" fillId="4" borderId="0" xfId="0" applyFont="1" applyFill="1" applyAlignment="1">
      <alignment vertical="center" shrinkToFit="1"/>
    </xf>
    <xf numFmtId="0" fontId="18" fillId="3" borderId="1" xfId="0" applyFont="1" applyFill="1" applyBorder="1">
      <alignment vertical="center"/>
    </xf>
    <xf numFmtId="0" fontId="18" fillId="3" borderId="3" xfId="0" applyFont="1" applyFill="1" applyBorder="1">
      <alignment vertical="center"/>
    </xf>
    <xf numFmtId="177" fontId="18" fillId="0" borderId="26" xfId="0" applyNumberFormat="1" applyFont="1" applyFill="1" applyBorder="1">
      <alignment vertical="center"/>
    </xf>
    <xf numFmtId="177" fontId="18" fillId="3" borderId="5" xfId="0" applyNumberFormat="1" applyFont="1" applyFill="1" applyBorder="1">
      <alignment vertical="center"/>
    </xf>
    <xf numFmtId="178" fontId="18" fillId="6" borderId="1" xfId="0" applyNumberFormat="1" applyFont="1" applyFill="1" applyBorder="1">
      <alignment vertical="center"/>
    </xf>
    <xf numFmtId="178" fontId="18" fillId="3" borderId="1" xfId="0" applyNumberFormat="1" applyFont="1" applyFill="1" applyBorder="1">
      <alignment vertical="center"/>
    </xf>
    <xf numFmtId="180" fontId="18" fillId="6" borderId="1" xfId="0" applyNumberFormat="1" applyFont="1" applyFill="1" applyBorder="1">
      <alignment vertical="center"/>
    </xf>
    <xf numFmtId="9" fontId="18" fillId="6" borderId="1" xfId="0" applyNumberFormat="1" applyFont="1" applyFill="1" applyBorder="1">
      <alignment vertical="center"/>
    </xf>
    <xf numFmtId="177" fontId="18" fillId="6" borderId="1" xfId="0" applyNumberFormat="1" applyFont="1" applyFill="1" applyBorder="1">
      <alignment vertical="center"/>
    </xf>
    <xf numFmtId="177" fontId="18" fillId="4" borderId="12" xfId="0" applyNumberFormat="1" applyFont="1" applyFill="1" applyBorder="1">
      <alignment vertical="center"/>
    </xf>
    <xf numFmtId="177" fontId="18" fillId="0" borderId="27" xfId="0" applyNumberFormat="1" applyFont="1" applyFill="1" applyBorder="1">
      <alignment vertical="center"/>
    </xf>
    <xf numFmtId="177" fontId="18" fillId="0" borderId="28" xfId="0" applyNumberFormat="1" applyFont="1" applyFill="1" applyBorder="1">
      <alignment vertical="center"/>
    </xf>
    <xf numFmtId="0" fontId="18" fillId="5" borderId="16" xfId="0" applyFont="1" applyFill="1" applyBorder="1" applyAlignment="1">
      <alignment horizontal="right" vertical="center"/>
    </xf>
    <xf numFmtId="0" fontId="18" fillId="5" borderId="17" xfId="0" applyFont="1" applyFill="1" applyBorder="1" applyAlignment="1">
      <alignment horizontal="right" vertical="center"/>
    </xf>
    <xf numFmtId="177" fontId="18" fillId="7" borderId="1" xfId="0" applyNumberFormat="1" applyFont="1" applyFill="1" applyBorder="1" applyAlignment="1">
      <alignment horizontal="right" vertical="center"/>
    </xf>
    <xf numFmtId="177" fontId="18" fillId="4" borderId="12" xfId="0" applyNumberFormat="1" applyFont="1" applyFill="1" applyBorder="1" applyAlignment="1">
      <alignment horizontal="right" vertical="center"/>
    </xf>
    <xf numFmtId="0" fontId="18" fillId="4" borderId="8" xfId="0" applyFont="1" applyFill="1" applyBorder="1">
      <alignment vertical="center"/>
    </xf>
    <xf numFmtId="178" fontId="18" fillId="3" borderId="1" xfId="0" applyNumberFormat="1" applyFont="1" applyFill="1" applyBorder="1" applyAlignment="1">
      <alignment horizontal="right" vertical="center"/>
    </xf>
    <xf numFmtId="178" fontId="18" fillId="7" borderId="1" xfId="0" applyNumberFormat="1" applyFont="1" applyFill="1" applyBorder="1" applyAlignment="1">
      <alignment horizontal="right" vertical="center"/>
    </xf>
    <xf numFmtId="0" fontId="18" fillId="5" borderId="16" xfId="0" applyFont="1" applyFill="1" applyBorder="1" applyAlignment="1">
      <alignment horizontal="center" vertical="center"/>
    </xf>
    <xf numFmtId="181" fontId="18" fillId="6" borderId="1" xfId="1" applyNumberFormat="1" applyFont="1" applyFill="1" applyBorder="1">
      <alignment vertical="center"/>
    </xf>
    <xf numFmtId="178" fontId="18" fillId="7" borderId="1" xfId="1" applyNumberFormat="1" applyFont="1" applyFill="1" applyBorder="1">
      <alignment vertical="center"/>
    </xf>
    <xf numFmtId="181" fontId="18" fillId="6" borderId="1" xfId="1" applyNumberFormat="1" applyFont="1" applyFill="1" applyBorder="1" applyAlignment="1">
      <alignment horizontal="right" vertical="center"/>
    </xf>
    <xf numFmtId="0" fontId="18" fillId="5" borderId="1" xfId="0" applyFont="1" applyFill="1" applyBorder="1" applyAlignment="1">
      <alignment vertical="center" shrinkToFit="1"/>
    </xf>
    <xf numFmtId="0" fontId="18" fillId="5" borderId="17" xfId="0" applyFont="1" applyFill="1" applyBorder="1" applyAlignment="1">
      <alignment vertical="center"/>
    </xf>
    <xf numFmtId="0" fontId="18" fillId="4" borderId="33" xfId="0" applyFont="1" applyFill="1" applyBorder="1" applyAlignment="1">
      <alignment vertical="center"/>
    </xf>
    <xf numFmtId="0" fontId="18" fillId="4" borderId="18" xfId="0" applyFont="1" applyFill="1" applyBorder="1">
      <alignment vertical="center"/>
    </xf>
    <xf numFmtId="0" fontId="18" fillId="4" borderId="34" xfId="0" applyFont="1" applyFill="1" applyBorder="1">
      <alignment vertical="center"/>
    </xf>
    <xf numFmtId="0" fontId="21" fillId="4" borderId="0" xfId="0" applyFont="1" applyFill="1" applyAlignment="1">
      <alignment horizontal="right" vertical="center"/>
    </xf>
    <xf numFmtId="0" fontId="20" fillId="4" borderId="2" xfId="0" applyFont="1" applyFill="1" applyBorder="1">
      <alignment vertical="center"/>
    </xf>
    <xf numFmtId="0" fontId="18" fillId="4" borderId="29" xfId="0" applyFont="1" applyFill="1" applyBorder="1">
      <alignment vertical="center"/>
    </xf>
    <xf numFmtId="0" fontId="18" fillId="4" borderId="35" xfId="0" applyFont="1" applyFill="1" applyBorder="1">
      <alignment vertical="center"/>
    </xf>
    <xf numFmtId="0" fontId="22" fillId="4" borderId="0" xfId="0" applyFont="1" applyFill="1" applyBorder="1">
      <alignment vertical="center"/>
    </xf>
    <xf numFmtId="0" fontId="22" fillId="4" borderId="0" xfId="0" applyFont="1" applyFill="1" applyBorder="1" applyAlignment="1">
      <alignment horizontal="center" vertical="center"/>
    </xf>
    <xf numFmtId="0" fontId="18" fillId="4" borderId="0" xfId="0" applyFont="1" applyFill="1" applyBorder="1" applyAlignment="1">
      <alignment horizontal="left" vertical="center" indent="1"/>
    </xf>
    <xf numFmtId="177" fontId="18" fillId="3" borderId="5" xfId="0" applyNumberFormat="1" applyFont="1" applyFill="1" applyBorder="1" applyAlignment="1">
      <alignment vertical="center" shrinkToFit="1"/>
    </xf>
    <xf numFmtId="178" fontId="18" fillId="3" borderId="1" xfId="0" applyNumberFormat="1" applyFont="1" applyFill="1" applyBorder="1" applyAlignment="1">
      <alignment vertical="center" shrinkToFit="1"/>
    </xf>
    <xf numFmtId="0" fontId="12" fillId="4" borderId="4" xfId="4" applyNumberFormat="1" applyFont="1" applyFill="1" applyBorder="1" applyAlignment="1" applyProtection="1">
      <alignment horizontal="left" vertical="center" wrapText="1"/>
    </xf>
    <xf numFmtId="0" fontId="12" fillId="5" borderId="3" xfId="4" applyNumberFormat="1" applyFont="1" applyFill="1" applyBorder="1" applyAlignment="1" applyProtection="1">
      <alignment horizontal="center" vertical="center" wrapText="1"/>
    </xf>
    <xf numFmtId="0" fontId="12" fillId="5" borderId="5" xfId="4" applyNumberFormat="1" applyFont="1" applyFill="1" applyBorder="1" applyAlignment="1" applyProtection="1">
      <alignment horizontal="center" vertical="center" wrapText="1"/>
    </xf>
    <xf numFmtId="0" fontId="17" fillId="4" borderId="0" xfId="6" applyFont="1" applyFill="1">
      <alignment vertical="center"/>
    </xf>
    <xf numFmtId="0" fontId="17" fillId="4" borderId="0" xfId="6" applyFont="1" applyFill="1" applyAlignment="1">
      <alignment horizontal="right" vertical="center"/>
    </xf>
    <xf numFmtId="0" fontId="12" fillId="4" borderId="0" xfId="6" applyFont="1" applyFill="1">
      <alignment vertical="center"/>
    </xf>
    <xf numFmtId="49" fontId="8" fillId="4" borderId="0" xfId="3" applyNumberFormat="1" applyFont="1" applyFill="1" applyBorder="1" applyAlignment="1" applyProtection="1">
      <alignment vertical="center"/>
    </xf>
    <xf numFmtId="38" fontId="12" fillId="4" borderId="7" xfId="4" applyNumberFormat="1" applyFont="1" applyFill="1" applyBorder="1" applyAlignment="1" applyProtection="1">
      <alignment horizontal="right" vertical="center" wrapText="1"/>
    </xf>
    <xf numFmtId="38" fontId="12" fillId="4" borderId="10" xfId="4" applyNumberFormat="1" applyFont="1" applyFill="1" applyBorder="1" applyAlignment="1" applyProtection="1">
      <alignment horizontal="right" vertical="center" wrapText="1"/>
    </xf>
    <xf numFmtId="38" fontId="12" fillId="4" borderId="23" xfId="4" applyNumberFormat="1" applyFont="1" applyFill="1" applyBorder="1" applyAlignment="1" applyProtection="1">
      <alignment vertical="center" wrapText="1"/>
      <protection locked="0"/>
    </xf>
    <xf numFmtId="38" fontId="12" fillId="4" borderId="6" xfId="4" applyNumberFormat="1" applyFont="1" applyFill="1" applyBorder="1" applyAlignment="1" applyProtection="1">
      <alignment horizontal="right" vertical="center" wrapText="1"/>
    </xf>
    <xf numFmtId="38" fontId="12" fillId="4" borderId="24" xfId="4" applyNumberFormat="1" applyFont="1" applyFill="1" applyBorder="1" applyAlignment="1" applyProtection="1">
      <alignment vertical="center" wrapText="1"/>
      <protection locked="0"/>
    </xf>
    <xf numFmtId="38" fontId="12" fillId="4" borderId="13" xfId="4" applyNumberFormat="1" applyFont="1" applyFill="1" applyBorder="1" applyAlignment="1" applyProtection="1">
      <alignment horizontal="right" vertical="center" wrapText="1"/>
    </xf>
    <xf numFmtId="38" fontId="12" fillId="4" borderId="25" xfId="4" applyNumberFormat="1" applyFont="1" applyFill="1" applyBorder="1" applyAlignment="1" applyProtection="1">
      <alignment vertical="center" wrapText="1"/>
      <protection locked="0"/>
    </xf>
    <xf numFmtId="49" fontId="24" fillId="4" borderId="0" xfId="3" applyNumberFormat="1" applyFont="1" applyFill="1" applyAlignment="1" applyProtection="1">
      <alignment vertical="center"/>
    </xf>
    <xf numFmtId="38" fontId="12" fillId="4" borderId="25" xfId="4" applyNumberFormat="1" applyFont="1" applyFill="1" applyBorder="1" applyAlignment="1" applyProtection="1">
      <alignment vertical="center" wrapText="1"/>
    </xf>
    <xf numFmtId="38" fontId="12" fillId="4" borderId="6" xfId="5" applyNumberFormat="1" applyFont="1" applyFill="1" applyBorder="1" applyAlignment="1" applyProtection="1">
      <alignment vertical="center" wrapText="1"/>
      <protection locked="0"/>
    </xf>
    <xf numFmtId="38" fontId="12" fillId="4" borderId="6" xfId="4" applyNumberFormat="1" applyFont="1" applyFill="1" applyBorder="1" applyAlignment="1" applyProtection="1">
      <alignment horizontal="right" vertical="center" wrapText="1"/>
      <protection locked="0"/>
    </xf>
    <xf numFmtId="38" fontId="12" fillId="4" borderId="10" xfId="4" applyNumberFormat="1" applyFont="1" applyFill="1" applyBorder="1" applyAlignment="1" applyProtection="1">
      <alignment horizontal="right" vertical="center" wrapText="1"/>
      <protection locked="0"/>
    </xf>
    <xf numFmtId="38" fontId="12" fillId="4" borderId="13" xfId="4" applyNumberFormat="1" applyFont="1" applyFill="1" applyBorder="1" applyAlignment="1" applyProtection="1">
      <alignment vertical="center" wrapText="1"/>
    </xf>
    <xf numFmtId="38" fontId="12" fillId="4" borderId="6" xfId="4" applyNumberFormat="1" applyFont="1" applyFill="1" applyBorder="1" applyAlignment="1" applyProtection="1">
      <alignment vertical="center" wrapText="1"/>
    </xf>
    <xf numFmtId="184" fontId="18" fillId="6" borderId="1" xfId="0" applyNumberFormat="1" applyFont="1" applyFill="1" applyBorder="1">
      <alignment vertical="center"/>
    </xf>
    <xf numFmtId="0" fontId="22" fillId="5" borderId="1" xfId="0" applyFont="1" applyFill="1" applyBorder="1" applyAlignment="1">
      <alignment horizontal="center" vertical="center" wrapText="1"/>
    </xf>
    <xf numFmtId="177" fontId="18" fillId="6" borderId="1" xfId="0" applyNumberFormat="1" applyFont="1" applyFill="1" applyBorder="1" applyAlignment="1">
      <alignment vertical="center" shrinkToFit="1"/>
    </xf>
    <xf numFmtId="179" fontId="18" fillId="3" borderId="1" xfId="0" applyNumberFormat="1" applyFont="1" applyFill="1" applyBorder="1" applyProtection="1">
      <alignment vertical="center"/>
      <protection locked="0"/>
    </xf>
    <xf numFmtId="179" fontId="22" fillId="3" borderId="1" xfId="0" applyNumberFormat="1" applyFont="1" applyFill="1" applyBorder="1">
      <alignment vertical="center"/>
    </xf>
    <xf numFmtId="179" fontId="22" fillId="6" borderId="1" xfId="0" applyNumberFormat="1" applyFont="1" applyFill="1" applyBorder="1">
      <alignment vertical="center"/>
    </xf>
    <xf numFmtId="179" fontId="22" fillId="0" borderId="19" xfId="0" applyNumberFormat="1" applyFont="1" applyFill="1" applyBorder="1">
      <alignment vertical="center"/>
    </xf>
    <xf numFmtId="0" fontId="22" fillId="4" borderId="0" xfId="0" applyFont="1" applyFill="1" applyBorder="1" applyAlignment="1">
      <alignment horizontal="right" vertical="center"/>
    </xf>
    <xf numFmtId="0" fontId="18" fillId="6" borderId="1" xfId="0" applyNumberFormat="1" applyFont="1" applyFill="1" applyBorder="1">
      <alignment vertical="center"/>
    </xf>
    <xf numFmtId="38" fontId="12" fillId="4" borderId="1" xfId="4" applyNumberFormat="1" applyFont="1" applyFill="1" applyBorder="1" applyAlignment="1" applyProtection="1">
      <alignment horizontal="left" vertical="center" wrapText="1"/>
    </xf>
    <xf numFmtId="0" fontId="18" fillId="5" borderId="10" xfId="0" applyFont="1" applyFill="1" applyBorder="1" applyAlignment="1">
      <alignment horizontal="center" vertical="center" wrapText="1"/>
    </xf>
    <xf numFmtId="0" fontId="18" fillId="5" borderId="1" xfId="0" applyFont="1" applyFill="1" applyBorder="1" applyAlignment="1">
      <alignment horizontal="center" vertical="center" wrapText="1"/>
    </xf>
    <xf numFmtId="185" fontId="18" fillId="0" borderId="26" xfId="0" applyNumberFormat="1" applyFont="1" applyFill="1" applyBorder="1">
      <alignment vertical="center"/>
    </xf>
    <xf numFmtId="185" fontId="18" fillId="0" borderId="27" xfId="0" applyNumberFormat="1" applyFont="1" applyFill="1" applyBorder="1">
      <alignment vertical="center"/>
    </xf>
    <xf numFmtId="185" fontId="18" fillId="0" borderId="28" xfId="0" applyNumberFormat="1" applyFont="1" applyFill="1" applyBorder="1">
      <alignment vertical="center"/>
    </xf>
    <xf numFmtId="0" fontId="25" fillId="4" borderId="0" xfId="0" applyFont="1" applyFill="1" applyAlignment="1">
      <alignment horizontal="right" vertical="center"/>
    </xf>
    <xf numFmtId="178" fontId="18" fillId="6" borderId="1" xfId="1" applyNumberFormat="1" applyFont="1" applyFill="1" applyBorder="1">
      <alignment vertical="center"/>
    </xf>
    <xf numFmtId="0" fontId="24" fillId="4" borderId="0" xfId="6" applyFont="1" applyFill="1">
      <alignment vertical="center"/>
    </xf>
    <xf numFmtId="38" fontId="8" fillId="4" borderId="4" xfId="4" applyNumberFormat="1" applyFont="1" applyFill="1" applyBorder="1" applyAlignment="1" applyProtection="1">
      <alignment horizontal="right" vertical="center" wrapText="1"/>
      <protection hidden="1"/>
    </xf>
    <xf numFmtId="38" fontId="8" fillId="4" borderId="5" xfId="4" applyNumberFormat="1" applyFont="1" applyFill="1" applyBorder="1" applyAlignment="1" applyProtection="1">
      <alignment horizontal="right" vertical="center" wrapText="1"/>
      <protection hidden="1"/>
    </xf>
    <xf numFmtId="38" fontId="8" fillId="4" borderId="2" xfId="4" applyNumberFormat="1" applyFont="1" applyFill="1" applyBorder="1" applyAlignment="1" applyProtection="1">
      <alignment horizontal="right" vertical="center" wrapText="1"/>
      <protection hidden="1"/>
    </xf>
    <xf numFmtId="183" fontId="12" fillId="4" borderId="6" xfId="4" applyNumberFormat="1" applyFont="1" applyFill="1" applyBorder="1" applyAlignment="1" applyProtection="1">
      <alignment vertical="center" wrapText="1"/>
    </xf>
    <xf numFmtId="0" fontId="8" fillId="4" borderId="0" xfId="6" applyFont="1" applyFill="1" applyAlignment="1">
      <alignment vertical="center"/>
    </xf>
    <xf numFmtId="0" fontId="8" fillId="4" borderId="0" xfId="6" applyFont="1" applyFill="1">
      <alignment vertical="center"/>
    </xf>
    <xf numFmtId="186" fontId="18" fillId="6" borderId="1" xfId="7" applyNumberFormat="1" applyFont="1" applyFill="1" applyBorder="1">
      <alignment vertical="center"/>
    </xf>
    <xf numFmtId="186" fontId="18" fillId="6" borderId="1" xfId="0" applyNumberFormat="1" applyFont="1" applyFill="1" applyBorder="1">
      <alignment vertical="center"/>
    </xf>
    <xf numFmtId="0" fontId="21" fillId="4" borderId="30" xfId="0" applyFont="1" applyFill="1" applyBorder="1" applyAlignment="1">
      <alignment horizontal="center" vertical="center"/>
    </xf>
    <xf numFmtId="0" fontId="18" fillId="5" borderId="10" xfId="0" applyFont="1" applyFill="1" applyBorder="1" applyAlignment="1">
      <alignment horizontal="center" vertical="center" wrapText="1" shrinkToFit="1"/>
    </xf>
    <xf numFmtId="0" fontId="18" fillId="5" borderId="12" xfId="0" applyFont="1" applyFill="1" applyBorder="1" applyAlignment="1">
      <alignment horizontal="center" vertical="center" wrapText="1" shrinkToFit="1"/>
    </xf>
    <xf numFmtId="0" fontId="22" fillId="5" borderId="10" xfId="0" applyFont="1" applyFill="1" applyBorder="1" applyAlignment="1">
      <alignment horizontal="center" vertical="center" wrapText="1" shrinkToFit="1"/>
    </xf>
    <xf numFmtId="0" fontId="22" fillId="5" borderId="12" xfId="0" applyFont="1" applyFill="1" applyBorder="1" applyAlignment="1">
      <alignment horizontal="center" vertical="center" wrapText="1" shrinkToFit="1"/>
    </xf>
    <xf numFmtId="0" fontId="18" fillId="5" borderId="3" xfId="0" applyFont="1" applyFill="1" applyBorder="1" applyAlignment="1">
      <alignment horizontal="center" vertical="center" wrapText="1" shrinkToFit="1"/>
    </xf>
    <xf numFmtId="0" fontId="18" fillId="5" borderId="4" xfId="0" applyFont="1" applyFill="1" applyBorder="1" applyAlignment="1">
      <alignment horizontal="center" vertical="center" wrapText="1" shrinkToFit="1"/>
    </xf>
    <xf numFmtId="0" fontId="18" fillId="5" borderId="5" xfId="0" applyFont="1" applyFill="1" applyBorder="1" applyAlignment="1">
      <alignment horizontal="center" vertical="center" wrapText="1" shrinkToFit="1"/>
    </xf>
    <xf numFmtId="0" fontId="23" fillId="5" borderId="3" xfId="0" applyFont="1" applyFill="1" applyBorder="1" applyAlignment="1">
      <alignment horizontal="center" vertical="center" wrapText="1" shrinkToFit="1"/>
    </xf>
    <xf numFmtId="0" fontId="23" fillId="5" borderId="4" xfId="0" applyFont="1" applyFill="1" applyBorder="1" applyAlignment="1">
      <alignment horizontal="center" vertical="center" wrapText="1" shrinkToFit="1"/>
    </xf>
    <xf numFmtId="0" fontId="23" fillId="5" borderId="5" xfId="0" applyFont="1" applyFill="1" applyBorder="1" applyAlignment="1">
      <alignment horizontal="center" vertical="center" wrapText="1" shrinkToFit="1"/>
    </xf>
    <xf numFmtId="0" fontId="18" fillId="5" borderId="15" xfId="0" applyFont="1" applyFill="1" applyBorder="1" applyAlignment="1">
      <alignment horizontal="center" vertical="center" wrapText="1" shrinkToFit="1"/>
    </xf>
    <xf numFmtId="0" fontId="18" fillId="5" borderId="1" xfId="0" applyFont="1" applyFill="1" applyBorder="1" applyAlignment="1">
      <alignment horizontal="center" vertical="center" wrapText="1"/>
    </xf>
    <xf numFmtId="0" fontId="18" fillId="5" borderId="7" xfId="0" applyFont="1" applyFill="1" applyBorder="1" applyAlignment="1">
      <alignment horizontal="center" vertical="center" wrapText="1" shrinkToFit="1"/>
    </xf>
    <xf numFmtId="0" fontId="18" fillId="5" borderId="6" xfId="0" applyFont="1" applyFill="1" applyBorder="1" applyAlignment="1">
      <alignment horizontal="center" vertical="center" wrapText="1" shrinkToFit="1"/>
    </xf>
    <xf numFmtId="0" fontId="18" fillId="5" borderId="13" xfId="0" applyFont="1" applyFill="1" applyBorder="1" applyAlignment="1">
      <alignment horizontal="center" vertical="center" wrapText="1" shrinkToFit="1"/>
    </xf>
    <xf numFmtId="0" fontId="18" fillId="5" borderId="3" xfId="0" applyFont="1" applyFill="1" applyBorder="1" applyAlignment="1">
      <alignment horizontal="center" vertical="center" wrapText="1"/>
    </xf>
    <xf numFmtId="0" fontId="18" fillId="5" borderId="5" xfId="0" applyFont="1" applyFill="1" applyBorder="1" applyAlignment="1">
      <alignment horizontal="center" vertical="center" wrapText="1"/>
    </xf>
    <xf numFmtId="0" fontId="18" fillId="5" borderId="10" xfId="0" applyFont="1" applyFill="1" applyBorder="1" applyAlignment="1">
      <alignment horizontal="center" vertical="center" wrapText="1"/>
    </xf>
    <xf numFmtId="0" fontId="18" fillId="5" borderId="12" xfId="0" applyFont="1" applyFill="1" applyBorder="1" applyAlignment="1">
      <alignment horizontal="center" vertical="center" wrapText="1"/>
    </xf>
    <xf numFmtId="0" fontId="18" fillId="5" borderId="15" xfId="0" applyFont="1" applyFill="1" applyBorder="1" applyAlignment="1">
      <alignment horizontal="center" vertical="center" wrapText="1"/>
    </xf>
    <xf numFmtId="0" fontId="18" fillId="5" borderId="1" xfId="0" applyFont="1" applyFill="1" applyBorder="1" applyAlignment="1">
      <alignment horizontal="center" vertical="center" wrapText="1" shrinkToFit="1"/>
    </xf>
    <xf numFmtId="0" fontId="23" fillId="5" borderId="10" xfId="0" applyFont="1" applyFill="1" applyBorder="1" applyAlignment="1">
      <alignment horizontal="center" vertical="center" wrapText="1"/>
    </xf>
    <xf numFmtId="0" fontId="23" fillId="5" borderId="15" xfId="0" applyFont="1" applyFill="1" applyBorder="1" applyAlignment="1">
      <alignment horizontal="center" vertical="center" wrapText="1"/>
    </xf>
    <xf numFmtId="0" fontId="18" fillId="5" borderId="10" xfId="0" applyFont="1" applyFill="1" applyBorder="1" applyAlignment="1">
      <alignment horizontal="center" vertical="center"/>
    </xf>
    <xf numFmtId="0" fontId="18" fillId="5" borderId="15" xfId="0" applyFont="1" applyFill="1" applyBorder="1" applyAlignment="1">
      <alignment horizontal="center" vertical="center"/>
    </xf>
    <xf numFmtId="178" fontId="18" fillId="6" borderId="10" xfId="0" applyNumberFormat="1" applyFont="1" applyFill="1" applyBorder="1" applyAlignment="1">
      <alignment horizontal="right" vertical="center"/>
    </xf>
    <xf numFmtId="178" fontId="18" fillId="6" borderId="12" xfId="0" applyNumberFormat="1" applyFont="1" applyFill="1" applyBorder="1" applyAlignment="1">
      <alignment horizontal="right" vertical="center"/>
    </xf>
    <xf numFmtId="178" fontId="18" fillId="6" borderId="15" xfId="0" applyNumberFormat="1" applyFont="1" applyFill="1" applyBorder="1" applyAlignment="1">
      <alignment horizontal="right" vertical="center"/>
    </xf>
    <xf numFmtId="49" fontId="17" fillId="4" borderId="18" xfId="3" applyNumberFormat="1" applyFont="1" applyFill="1" applyBorder="1" applyAlignment="1" applyProtection="1">
      <alignment horizontal="center" vertical="center"/>
    </xf>
    <xf numFmtId="0" fontId="12" fillId="4" borderId="3" xfId="4" applyNumberFormat="1" applyFont="1" applyFill="1" applyBorder="1" applyAlignment="1" applyProtection="1">
      <alignment horizontal="center" vertical="center" wrapText="1"/>
    </xf>
    <xf numFmtId="0" fontId="12" fillId="4" borderId="4" xfId="4" applyNumberFormat="1" applyFont="1" applyFill="1" applyBorder="1" applyAlignment="1" applyProtection="1">
      <alignment horizontal="center" vertical="center" wrapText="1"/>
    </xf>
    <xf numFmtId="0" fontId="12" fillId="4" borderId="3" xfId="4" applyNumberFormat="1" applyFont="1" applyFill="1" applyBorder="1" applyAlignment="1" applyProtection="1">
      <alignment horizontal="left" vertical="center" wrapText="1"/>
    </xf>
    <xf numFmtId="0" fontId="12" fillId="4" borderId="4" xfId="4" applyNumberFormat="1" applyFont="1" applyFill="1" applyBorder="1" applyAlignment="1" applyProtection="1">
      <alignment horizontal="left" vertical="center" wrapText="1"/>
    </xf>
    <xf numFmtId="182" fontId="11" fillId="4" borderId="0" xfId="4" applyNumberFormat="1" applyFont="1" applyFill="1" applyBorder="1" applyAlignment="1" applyProtection="1">
      <alignment horizontal="center" vertical="center" wrapText="1"/>
      <protection locked="0"/>
    </xf>
    <xf numFmtId="0" fontId="13" fillId="4" borderId="0" xfId="4" applyNumberFormat="1" applyFont="1" applyFill="1" applyBorder="1" applyAlignment="1" applyProtection="1">
      <alignment horizontal="right" vertical="center" wrapText="1"/>
    </xf>
    <xf numFmtId="0" fontId="12" fillId="5" borderId="3" xfId="4" applyNumberFormat="1" applyFont="1" applyFill="1" applyBorder="1" applyAlignment="1" applyProtection="1">
      <alignment horizontal="center" vertical="center" wrapText="1"/>
    </xf>
    <xf numFmtId="0" fontId="12" fillId="5" borderId="4" xfId="4" applyNumberFormat="1" applyFont="1" applyFill="1" applyBorder="1" applyAlignment="1" applyProtection="1">
      <alignment horizontal="center" vertical="center" wrapText="1"/>
    </xf>
    <xf numFmtId="0" fontId="12" fillId="5" borderId="5" xfId="4" applyNumberFormat="1" applyFont="1" applyFill="1" applyBorder="1" applyAlignment="1" applyProtection="1">
      <alignment horizontal="center" vertical="center" wrapText="1"/>
    </xf>
    <xf numFmtId="0" fontId="13" fillId="4" borderId="3" xfId="4" applyNumberFormat="1" applyFont="1" applyFill="1" applyBorder="1" applyAlignment="1" applyProtection="1">
      <alignment horizontal="left" vertical="center" wrapText="1"/>
    </xf>
    <xf numFmtId="0" fontId="13" fillId="4" borderId="4" xfId="4" applyNumberFormat="1" applyFont="1" applyFill="1" applyBorder="1" applyAlignment="1" applyProtection="1">
      <alignment horizontal="left" vertical="center" wrapText="1"/>
    </xf>
    <xf numFmtId="0" fontId="7" fillId="2" borderId="1" xfId="0" applyFont="1" applyFill="1" applyBorder="1" applyAlignment="1">
      <alignment horizontal="center" vertical="center"/>
    </xf>
  </cellXfs>
  <cellStyles count="8">
    <cellStyle name="パーセント" xfId="7" builtinId="5"/>
    <cellStyle name="桁区切り" xfId="1" builtinId="6"/>
    <cellStyle name="桁区切り 2" xfId="5"/>
    <cellStyle name="標準" xfId="0" builtinId="0"/>
    <cellStyle name="標準 2" xfId="2"/>
    <cellStyle name="標準 2 2" xfId="3"/>
    <cellStyle name="標準 3" xfId="4"/>
    <cellStyle name="標準 4" xfId="6"/>
  </cellStyles>
  <dxfs count="2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0000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179294</xdr:colOff>
      <xdr:row>5</xdr:row>
      <xdr:rowOff>21167</xdr:rowOff>
    </xdr:from>
    <xdr:to>
      <xdr:col>10</xdr:col>
      <xdr:colOff>179294</xdr:colOff>
      <xdr:row>98</xdr:row>
      <xdr:rowOff>173917</xdr:rowOff>
    </xdr:to>
    <xdr:cxnSp macro="">
      <xdr:nvCxnSpPr>
        <xdr:cNvPr id="2" name="直線コネクタ 2">
          <a:extLst>
            <a:ext uri="{FF2B5EF4-FFF2-40B4-BE49-F238E27FC236}">
              <a16:creationId xmlns="" xmlns:a16="http://schemas.microsoft.com/office/drawing/2014/main" id="{00000000-0008-0000-0600-000002000000}"/>
            </a:ext>
          </a:extLst>
        </xdr:cNvPr>
        <xdr:cNvCxnSpPr>
          <a:cxnSpLocks noChangeShapeType="1"/>
        </xdr:cNvCxnSpPr>
      </xdr:nvCxnSpPr>
      <xdr:spPr bwMode="auto">
        <a:xfrm flipH="1">
          <a:off x="12614711" y="941917"/>
          <a:ext cx="0" cy="19044000"/>
        </a:xfrm>
        <a:prstGeom prst="line">
          <a:avLst/>
        </a:prstGeom>
        <a:noFill/>
        <a:ln w="38100" algn="ctr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7.0.200\ibm-wam\Users\yamamoto\Desktop\EB-B-S0001\ibm-wam\&#12489;&#12461;&#12517;&#12513;&#12531;&#12488;\00_&#12503;&#12525;&#12472;&#12455;&#12463;&#12488;&#31649;&#29702;\20_IBM&#27096;&#21521;&#12369;QA&#31649;&#29702;\&#28155;&#20184;\No.2\&#12304;WAM&#12305;16&#12450;WAM-No050-2&#30011;&#38754;&#20181;&#27096;&#26360;_AGG0100000&#36001;&#21209;&#35576;&#34920;&#31561;&#20966;&#29702;&#29366;&#27841;&#19968;&#35239;&#30011;&#38754;&#65288;&#25152;&#36676;&#24193;&#6528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A504217/Box%20Sync/WAM2016/&#12501;&#12442;&#12525;&#12471;&#12441;&#12455;&#12463;&#12488;/2.&#12467;&#12511;&#12517;&#12491;&#12465;&#12540;&#12471;&#12519;&#12531;/04.QA&#31649;&#29702;/QA&#19968;&#35239;.2016.11.17.&#65288;&#20462;&#27491;&#20013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候補一覧"/>
      <sheetName val="ヘッダー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A一覧"/>
      <sheetName val="1.各種区分"/>
      <sheetName val="2.有形固定資産"/>
      <sheetName val="3.事業継続財産"/>
      <sheetName val="4.政令指定都市に関する表示の確認"/>
      <sheetName val="5.初期検索時の表示仕様確認"/>
      <sheetName val="6-1.充実残額算定シート.1-1"/>
      <sheetName val="6-2.充実残額算定シート.2"/>
      <sheetName val="6-2.充実残額算定シート.全体"/>
      <sheetName val="ヘッダ情報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7">
          <cell r="A7" t="str">
            <v>回答待ち</v>
          </cell>
        </row>
        <row r="8">
          <cell r="A8" t="str">
            <v>確認待ち</v>
          </cell>
        </row>
        <row r="9">
          <cell r="A9" t="str">
            <v>完了</v>
          </cell>
        </row>
      </sheetData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outlinePr summaryBelow="0" summaryRight="0"/>
    <pageSetUpPr fitToPage="1"/>
  </sheetPr>
  <dimension ref="A1:AB78"/>
  <sheetViews>
    <sheetView showGridLines="0" tabSelected="1" view="pageBreakPreview" zoomScale="70" zoomScaleNormal="70" zoomScaleSheetLayoutView="70" workbookViewId="0">
      <selection activeCell="K40" sqref="K40"/>
    </sheetView>
  </sheetViews>
  <sheetFormatPr defaultRowHeight="24.95" customHeight="1" outlineLevelRow="1" x14ac:dyDescent="0.15"/>
  <cols>
    <col min="1" max="1" width="1.375" style="60" customWidth="1"/>
    <col min="2" max="2" width="2.75" style="60" customWidth="1"/>
    <col min="3" max="3" width="49.875" style="60" bestFit="1" customWidth="1"/>
    <col min="4" max="4" width="24" style="60" customWidth="1"/>
    <col min="5" max="6" width="20.625" style="60" customWidth="1"/>
    <col min="7" max="7" width="21.625" style="60" customWidth="1"/>
    <col min="8" max="19" width="20.625" style="60" customWidth="1"/>
    <col min="20" max="20" width="5.625" style="60" customWidth="1"/>
    <col min="21" max="21" width="20.625" style="60" customWidth="1"/>
    <col min="22" max="23" width="21.625" style="60" customWidth="1"/>
    <col min="24" max="27" width="20.625" style="60" customWidth="1"/>
    <col min="28" max="28" width="3.625" style="60" customWidth="1"/>
    <col min="29" max="16384" width="9" style="60"/>
  </cols>
  <sheetData>
    <row r="1" spans="1:28" ht="39.950000000000003" customHeight="1" thickBot="1" x14ac:dyDescent="0.2">
      <c r="AA1" s="118"/>
      <c r="AB1" s="163" t="s">
        <v>179</v>
      </c>
    </row>
    <row r="2" spans="1:28" ht="39.950000000000003" customHeight="1" thickBot="1" x14ac:dyDescent="0.2">
      <c r="A2" s="120"/>
      <c r="B2" s="174" t="s">
        <v>0</v>
      </c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74"/>
      <c r="N2" s="174"/>
      <c r="O2" s="174"/>
      <c r="P2" s="174"/>
      <c r="Q2" s="174"/>
      <c r="R2" s="174"/>
      <c r="S2" s="174"/>
      <c r="T2" s="174"/>
      <c r="U2" s="174"/>
      <c r="V2" s="174"/>
      <c r="W2" s="174"/>
      <c r="X2" s="174"/>
      <c r="Y2" s="174"/>
      <c r="Z2" s="174"/>
      <c r="AA2" s="174"/>
      <c r="AB2" s="121"/>
    </row>
    <row r="3" spans="1:28" ht="24.95" customHeight="1" x14ac:dyDescent="0.15">
      <c r="A3" s="61"/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3"/>
      <c r="S3" s="62"/>
      <c r="T3" s="62"/>
      <c r="U3" s="62"/>
      <c r="V3" s="62"/>
      <c r="W3" s="62"/>
      <c r="X3" s="62"/>
      <c r="Y3" s="62"/>
      <c r="Z3" s="62"/>
      <c r="AA3" s="62"/>
      <c r="AB3" s="64"/>
    </row>
    <row r="4" spans="1:28" s="69" customFormat="1" ht="24.95" customHeight="1" x14ac:dyDescent="0.15">
      <c r="A4" s="65"/>
      <c r="B4" s="119" t="s">
        <v>163</v>
      </c>
      <c r="C4" s="67"/>
      <c r="D4" s="67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  <c r="U4" s="63"/>
      <c r="V4" s="63"/>
      <c r="W4" s="63"/>
      <c r="X4" s="63"/>
      <c r="Y4" s="63"/>
      <c r="Z4" s="63"/>
      <c r="AA4" s="63"/>
      <c r="AB4" s="68"/>
    </row>
    <row r="5" spans="1:28" ht="24.95" customHeight="1" x14ac:dyDescent="0.15">
      <c r="A5" s="65"/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  <c r="AA5" s="62"/>
      <c r="AB5" s="64"/>
    </row>
    <row r="6" spans="1:28" ht="24.95" customHeight="1" x14ac:dyDescent="0.15">
      <c r="A6" s="65"/>
      <c r="B6" s="62"/>
      <c r="C6" s="70" t="s">
        <v>39</v>
      </c>
      <c r="D6" s="70" t="s">
        <v>36</v>
      </c>
      <c r="E6" s="71"/>
      <c r="F6" s="152"/>
      <c r="G6" s="124" t="s">
        <v>176</v>
      </c>
      <c r="H6" s="71"/>
      <c r="I6" s="71"/>
      <c r="J6" s="71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  <c r="Z6" s="62"/>
      <c r="AA6" s="62"/>
      <c r="AB6" s="64"/>
    </row>
    <row r="7" spans="1:28" ht="24.95" customHeight="1" x14ac:dyDescent="0.15">
      <c r="A7" s="65"/>
      <c r="B7" s="62"/>
      <c r="C7" s="72" t="s">
        <v>2</v>
      </c>
      <c r="D7" s="73"/>
      <c r="E7" s="57"/>
      <c r="F7" s="122"/>
      <c r="G7" s="124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  <c r="U7" s="62"/>
      <c r="V7" s="62"/>
      <c r="W7" s="62"/>
      <c r="X7" s="62"/>
      <c r="Y7" s="62"/>
      <c r="Z7" s="62"/>
      <c r="AA7" s="62"/>
      <c r="AB7" s="64"/>
    </row>
    <row r="8" spans="1:28" ht="24.95" customHeight="1" x14ac:dyDescent="0.15">
      <c r="A8" s="65"/>
      <c r="B8" s="62"/>
      <c r="C8" s="72" t="s">
        <v>5</v>
      </c>
      <c r="D8" s="73"/>
      <c r="E8" s="57"/>
      <c r="F8" s="153"/>
      <c r="G8" s="124" t="s">
        <v>173</v>
      </c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  <c r="X8" s="62"/>
      <c r="Y8" s="62"/>
      <c r="Z8" s="62"/>
      <c r="AA8" s="62"/>
      <c r="AB8" s="64"/>
    </row>
    <row r="9" spans="1:28" ht="24.95" customHeight="1" thickBot="1" x14ac:dyDescent="0.2">
      <c r="A9" s="65"/>
      <c r="B9" s="62"/>
      <c r="C9" s="72" t="s">
        <v>4</v>
      </c>
      <c r="D9" s="73"/>
      <c r="E9" s="57"/>
      <c r="F9" s="122"/>
      <c r="G9" s="124"/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  <c r="S9" s="62"/>
      <c r="T9" s="62"/>
      <c r="U9" s="62"/>
      <c r="V9" s="62"/>
      <c r="W9" s="62"/>
      <c r="X9" s="62"/>
      <c r="Y9" s="62"/>
      <c r="Z9" s="62"/>
      <c r="AA9" s="62"/>
      <c r="AB9" s="64"/>
    </row>
    <row r="10" spans="1:28" ht="24.95" customHeight="1" thickTop="1" thickBot="1" x14ac:dyDescent="0.2">
      <c r="A10" s="65"/>
      <c r="B10" s="62"/>
      <c r="C10" s="72" t="s">
        <v>6</v>
      </c>
      <c r="D10" s="73"/>
      <c r="E10" s="57"/>
      <c r="F10" s="154"/>
      <c r="G10" s="124" t="s">
        <v>182</v>
      </c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4"/>
    </row>
    <row r="11" spans="1:28" s="77" customFormat="1" ht="24.95" customHeight="1" thickTop="1" x14ac:dyDescent="0.15">
      <c r="A11" s="65"/>
      <c r="B11" s="71"/>
      <c r="C11" s="70" t="s">
        <v>7</v>
      </c>
      <c r="D11" s="74">
        <f>D7-D8-D9-D10</f>
        <v>0</v>
      </c>
      <c r="E11" s="75"/>
      <c r="F11" s="155"/>
      <c r="G11" s="124"/>
      <c r="H11" s="75"/>
      <c r="I11" s="75"/>
      <c r="J11" s="75"/>
      <c r="K11" s="71"/>
      <c r="L11" s="71"/>
      <c r="M11" s="71"/>
      <c r="N11" s="71"/>
      <c r="O11" s="71"/>
      <c r="P11" s="71"/>
      <c r="Q11" s="71"/>
      <c r="R11" s="71"/>
      <c r="S11" s="71"/>
      <c r="T11" s="71"/>
      <c r="U11" s="71"/>
      <c r="V11" s="71"/>
      <c r="W11" s="71"/>
      <c r="X11" s="71"/>
      <c r="Y11" s="71"/>
      <c r="Z11" s="71"/>
      <c r="AA11" s="71"/>
      <c r="AB11" s="76"/>
    </row>
    <row r="12" spans="1:28" ht="24.95" customHeight="1" x14ac:dyDescent="0.15">
      <c r="A12" s="65"/>
      <c r="B12" s="62"/>
      <c r="C12" s="62"/>
      <c r="D12" s="62"/>
      <c r="E12" s="62"/>
      <c r="F12" s="74"/>
      <c r="G12" s="124" t="s">
        <v>174</v>
      </c>
      <c r="H12" s="62"/>
      <c r="I12" s="62"/>
      <c r="J12" s="62"/>
      <c r="K12" s="62"/>
      <c r="L12" s="62"/>
      <c r="M12" s="62"/>
      <c r="N12" s="62"/>
      <c r="O12" s="62"/>
      <c r="P12" s="62"/>
      <c r="Q12" s="62"/>
      <c r="R12" s="62"/>
      <c r="S12" s="62"/>
      <c r="T12" s="62"/>
      <c r="U12" s="62"/>
      <c r="V12" s="62"/>
      <c r="W12" s="62"/>
      <c r="X12" s="62"/>
      <c r="Y12" s="62"/>
      <c r="Z12" s="62"/>
      <c r="AA12" s="62"/>
      <c r="AB12" s="64"/>
    </row>
    <row r="13" spans="1:28" s="69" customFormat="1" ht="24.95" customHeight="1" x14ac:dyDescent="0.15">
      <c r="A13" s="65"/>
      <c r="B13" s="119" t="s">
        <v>164</v>
      </c>
      <c r="C13" s="66"/>
      <c r="D13" s="66"/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63"/>
      <c r="Z13" s="63"/>
      <c r="AA13" s="63"/>
      <c r="AB13" s="68"/>
    </row>
    <row r="14" spans="1:28" ht="24.95" customHeight="1" x14ac:dyDescent="0.15">
      <c r="A14" s="65"/>
      <c r="B14" s="62"/>
      <c r="C14" s="62"/>
      <c r="D14" s="62"/>
      <c r="E14" s="62"/>
      <c r="F14" s="62"/>
      <c r="G14" s="62"/>
      <c r="H14" s="62"/>
      <c r="I14" s="62"/>
      <c r="J14" s="62"/>
      <c r="K14" s="62"/>
      <c r="L14" s="62"/>
      <c r="M14" s="62"/>
      <c r="N14" s="62"/>
      <c r="O14" s="62"/>
      <c r="P14" s="62"/>
      <c r="Q14" s="62"/>
      <c r="R14" s="62"/>
      <c r="S14" s="62"/>
      <c r="T14" s="62"/>
      <c r="U14" s="62"/>
      <c r="V14" s="62"/>
      <c r="W14" s="62"/>
      <c r="X14" s="62"/>
      <c r="Y14" s="62"/>
      <c r="Z14" s="62"/>
      <c r="AA14" s="62"/>
      <c r="AB14" s="64"/>
    </row>
    <row r="15" spans="1:28" ht="24.95" customHeight="1" x14ac:dyDescent="0.15">
      <c r="A15" s="65"/>
      <c r="B15" s="62"/>
      <c r="C15" s="62" t="s">
        <v>31</v>
      </c>
      <c r="D15" s="62"/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62"/>
      <c r="P15" s="62"/>
      <c r="Q15" s="62"/>
      <c r="R15" s="62"/>
      <c r="S15" s="62"/>
      <c r="T15" s="62"/>
      <c r="U15" s="62"/>
      <c r="V15" s="62"/>
      <c r="W15" s="62"/>
      <c r="X15" s="62"/>
      <c r="Y15" s="62"/>
      <c r="Z15" s="62"/>
      <c r="AA15" s="62"/>
      <c r="AB15" s="64"/>
    </row>
    <row r="16" spans="1:28" s="77" customFormat="1" ht="24.95" customHeight="1" x14ac:dyDescent="0.15">
      <c r="A16" s="65"/>
      <c r="B16" s="71"/>
      <c r="C16" s="70" t="s">
        <v>3</v>
      </c>
      <c r="D16" s="78"/>
      <c r="E16" s="57"/>
      <c r="F16" s="122"/>
      <c r="G16" s="122"/>
      <c r="H16" s="122"/>
      <c r="I16" s="75"/>
      <c r="J16" s="75"/>
      <c r="K16" s="71"/>
      <c r="L16" s="71"/>
      <c r="M16" s="71"/>
      <c r="N16" s="71"/>
      <c r="O16" s="71"/>
      <c r="P16" s="71"/>
      <c r="Q16" s="71"/>
      <c r="R16" s="79"/>
      <c r="S16" s="71"/>
      <c r="T16" s="71"/>
      <c r="U16" s="71"/>
      <c r="V16" s="71"/>
      <c r="W16" s="71"/>
      <c r="X16" s="71"/>
      <c r="Y16" s="71"/>
      <c r="Z16" s="71"/>
      <c r="AA16" s="71"/>
      <c r="AB16" s="76"/>
    </row>
    <row r="17" spans="1:28" ht="24.95" customHeight="1" x14ac:dyDescent="0.15">
      <c r="A17" s="65"/>
      <c r="B17" s="62"/>
      <c r="C17" s="62"/>
      <c r="D17" s="62"/>
      <c r="E17" s="62"/>
      <c r="F17" s="123"/>
      <c r="G17" s="123"/>
      <c r="H17" s="123"/>
      <c r="I17" s="62"/>
      <c r="J17" s="62"/>
      <c r="K17" s="62"/>
      <c r="L17" s="62"/>
      <c r="M17" s="62"/>
      <c r="N17" s="62"/>
      <c r="O17" s="62"/>
      <c r="P17" s="62"/>
      <c r="Q17" s="62"/>
      <c r="R17" s="62"/>
      <c r="S17" s="62"/>
      <c r="T17" s="62"/>
      <c r="U17" s="62"/>
      <c r="V17" s="62"/>
      <c r="W17" s="62"/>
      <c r="X17" s="62"/>
      <c r="Y17" s="62"/>
      <c r="Z17" s="62"/>
      <c r="AA17" s="62"/>
      <c r="AB17" s="64"/>
    </row>
    <row r="18" spans="1:28" ht="24.95" customHeight="1" x14ac:dyDescent="0.15">
      <c r="A18" s="65"/>
      <c r="B18" s="62"/>
      <c r="C18" s="62" t="s">
        <v>71</v>
      </c>
      <c r="D18" s="62"/>
      <c r="E18" s="62"/>
      <c r="F18" s="122"/>
      <c r="G18" s="122"/>
      <c r="H18" s="122"/>
      <c r="I18" s="62"/>
      <c r="J18" s="62"/>
      <c r="K18" s="62"/>
      <c r="L18" s="62"/>
      <c r="M18" s="62"/>
      <c r="N18" s="62"/>
      <c r="O18" s="62"/>
      <c r="P18" s="62"/>
      <c r="Q18" s="62"/>
      <c r="R18" s="62"/>
      <c r="S18" s="62"/>
      <c r="T18" s="62"/>
      <c r="U18" s="62"/>
      <c r="V18" s="62"/>
      <c r="W18" s="62"/>
      <c r="X18" s="62"/>
      <c r="Y18" s="62"/>
      <c r="Z18" s="62"/>
      <c r="AA18" s="62"/>
      <c r="AB18" s="64"/>
    </row>
    <row r="19" spans="1:28" ht="24.95" customHeight="1" x14ac:dyDescent="0.15">
      <c r="A19" s="65"/>
      <c r="B19" s="62"/>
      <c r="C19" s="70" t="s">
        <v>39</v>
      </c>
      <c r="D19" s="70" t="s">
        <v>36</v>
      </c>
      <c r="E19" s="71"/>
      <c r="F19" s="122"/>
      <c r="G19" s="122"/>
      <c r="H19" s="122"/>
      <c r="I19" s="71"/>
      <c r="J19" s="71"/>
      <c r="K19" s="62"/>
      <c r="L19" s="62"/>
      <c r="M19" s="62"/>
      <c r="N19" s="62"/>
      <c r="O19" s="62"/>
      <c r="P19" s="62"/>
      <c r="Q19" s="62"/>
      <c r="R19" s="62"/>
      <c r="S19" s="62"/>
      <c r="T19" s="62"/>
      <c r="U19" s="62"/>
      <c r="V19" s="62"/>
      <c r="W19" s="62"/>
      <c r="X19" s="62"/>
      <c r="Y19" s="62"/>
      <c r="Z19" s="62"/>
      <c r="AA19" s="62"/>
      <c r="AB19" s="64"/>
    </row>
    <row r="20" spans="1:28" ht="24.95" customHeight="1" x14ac:dyDescent="0.15">
      <c r="A20" s="65"/>
      <c r="B20" s="62"/>
      <c r="C20" s="72" t="s">
        <v>32</v>
      </c>
      <c r="D20" s="73"/>
      <c r="E20" s="57"/>
      <c r="F20" s="122"/>
      <c r="G20" s="122"/>
      <c r="H20" s="122"/>
      <c r="I20" s="62"/>
      <c r="J20" s="62"/>
      <c r="K20" s="62"/>
      <c r="L20" s="62"/>
      <c r="M20" s="62"/>
      <c r="N20" s="62"/>
      <c r="O20" s="62"/>
      <c r="P20" s="62"/>
      <c r="Q20" s="62"/>
      <c r="R20" s="62"/>
      <c r="S20" s="62"/>
      <c r="T20" s="62"/>
      <c r="U20" s="62"/>
      <c r="V20" s="62"/>
      <c r="W20" s="62"/>
      <c r="X20" s="62"/>
      <c r="Y20" s="62"/>
      <c r="Z20" s="62"/>
      <c r="AA20" s="62"/>
      <c r="AB20" s="64"/>
    </row>
    <row r="21" spans="1:28" ht="24.95" customHeight="1" x14ac:dyDescent="0.15">
      <c r="A21" s="65"/>
      <c r="B21" s="62"/>
      <c r="C21" s="72" t="s">
        <v>33</v>
      </c>
      <c r="D21" s="73"/>
      <c r="E21" s="57"/>
      <c r="F21" s="122"/>
      <c r="G21" s="122"/>
      <c r="H21" s="122"/>
      <c r="I21" s="62"/>
      <c r="J21" s="62"/>
      <c r="K21" s="62"/>
      <c r="L21" s="62"/>
      <c r="M21" s="62"/>
      <c r="N21" s="62"/>
      <c r="O21" s="62"/>
      <c r="P21" s="62"/>
      <c r="Q21" s="62"/>
      <c r="R21" s="62"/>
      <c r="S21" s="62"/>
      <c r="T21" s="62"/>
      <c r="U21" s="62"/>
      <c r="V21" s="62"/>
      <c r="W21" s="62"/>
      <c r="X21" s="62"/>
      <c r="Y21" s="62"/>
      <c r="Z21" s="62"/>
      <c r="AA21" s="62"/>
      <c r="AB21" s="64"/>
    </row>
    <row r="22" spans="1:28" ht="24.95" customHeight="1" x14ac:dyDescent="0.15">
      <c r="A22" s="65"/>
      <c r="B22" s="62"/>
      <c r="C22" s="72" t="s">
        <v>34</v>
      </c>
      <c r="D22" s="73"/>
      <c r="E22" s="57"/>
      <c r="F22" s="122"/>
      <c r="G22" s="122"/>
      <c r="H22" s="122"/>
      <c r="I22" s="62"/>
      <c r="J22" s="62"/>
      <c r="K22" s="62"/>
      <c r="L22" s="62"/>
      <c r="M22" s="62"/>
      <c r="N22" s="62"/>
      <c r="O22" s="62"/>
      <c r="P22" s="62"/>
      <c r="Q22" s="62"/>
      <c r="R22" s="62"/>
      <c r="S22" s="62"/>
      <c r="T22" s="62"/>
      <c r="U22" s="62"/>
      <c r="V22" s="62"/>
      <c r="W22" s="62"/>
      <c r="X22" s="62"/>
      <c r="Y22" s="62"/>
      <c r="Z22" s="62"/>
      <c r="AA22" s="62"/>
      <c r="AB22" s="64"/>
    </row>
    <row r="23" spans="1:28" ht="24.95" customHeight="1" x14ac:dyDescent="0.15">
      <c r="A23" s="65"/>
      <c r="B23" s="62"/>
      <c r="C23" s="72" t="s">
        <v>35</v>
      </c>
      <c r="D23" s="73"/>
      <c r="E23" s="57"/>
      <c r="F23" s="122"/>
      <c r="G23" s="122"/>
      <c r="H23" s="122"/>
      <c r="I23" s="62"/>
      <c r="J23" s="62"/>
      <c r="K23" s="62"/>
      <c r="L23" s="62"/>
      <c r="M23" s="62"/>
      <c r="N23" s="62"/>
      <c r="O23" s="62"/>
      <c r="P23" s="62"/>
      <c r="Q23" s="62"/>
      <c r="R23" s="62"/>
      <c r="S23" s="62"/>
      <c r="T23" s="62"/>
      <c r="U23" s="62"/>
      <c r="V23" s="62"/>
      <c r="W23" s="62"/>
      <c r="X23" s="62"/>
      <c r="Y23" s="62"/>
      <c r="Z23" s="62"/>
      <c r="AA23" s="62"/>
      <c r="AB23" s="64"/>
    </row>
    <row r="24" spans="1:28" ht="24.95" customHeight="1" x14ac:dyDescent="0.15">
      <c r="A24" s="65"/>
      <c r="B24" s="62"/>
      <c r="C24" s="70" t="s">
        <v>38</v>
      </c>
      <c r="D24" s="80">
        <f>SUM(D20:D23)</f>
        <v>0</v>
      </c>
      <c r="E24" s="62"/>
      <c r="F24" s="122"/>
      <c r="G24" s="122"/>
      <c r="H24" s="122"/>
      <c r="I24" s="62"/>
      <c r="J24" s="62"/>
      <c r="K24" s="62"/>
      <c r="L24" s="62"/>
      <c r="M24" s="62"/>
      <c r="N24" s="62"/>
      <c r="O24" s="62"/>
      <c r="P24" s="62"/>
      <c r="Q24" s="62"/>
      <c r="R24" s="62"/>
      <c r="S24" s="62"/>
      <c r="T24" s="62"/>
      <c r="U24" s="62"/>
      <c r="V24" s="62"/>
      <c r="W24" s="62"/>
      <c r="X24" s="62"/>
      <c r="Y24" s="62"/>
      <c r="Z24" s="62"/>
      <c r="AA24" s="62"/>
      <c r="AB24" s="64"/>
    </row>
    <row r="25" spans="1:28" ht="24.95" customHeight="1" x14ac:dyDescent="0.15">
      <c r="A25" s="65"/>
      <c r="B25" s="62"/>
      <c r="C25" s="62"/>
      <c r="D25" s="62"/>
      <c r="E25" s="62"/>
      <c r="F25" s="123"/>
      <c r="G25" s="123"/>
      <c r="H25" s="123"/>
      <c r="I25" s="62"/>
      <c r="J25" s="62"/>
      <c r="K25" s="62"/>
      <c r="L25" s="62"/>
      <c r="M25" s="62"/>
      <c r="N25" s="62"/>
      <c r="O25" s="62"/>
      <c r="P25" s="62"/>
      <c r="Q25" s="62"/>
      <c r="R25" s="62"/>
      <c r="S25" s="62"/>
      <c r="T25" s="62"/>
      <c r="U25" s="62"/>
      <c r="V25" s="62"/>
      <c r="W25" s="62"/>
      <c r="X25" s="62"/>
      <c r="Y25" s="62"/>
      <c r="Z25" s="62"/>
      <c r="AA25" s="62"/>
      <c r="AB25" s="64"/>
    </row>
    <row r="26" spans="1:28" ht="24.95" customHeight="1" x14ac:dyDescent="0.15">
      <c r="A26" s="65"/>
      <c r="B26" s="62"/>
      <c r="C26" s="62" t="s">
        <v>37</v>
      </c>
      <c r="D26" s="62"/>
      <c r="E26" s="62"/>
      <c r="F26" s="122"/>
      <c r="G26" s="122"/>
      <c r="H26" s="122"/>
      <c r="I26" s="62"/>
      <c r="J26" s="62"/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62"/>
      <c r="V26" s="62"/>
      <c r="W26" s="62"/>
      <c r="X26" s="62"/>
      <c r="Y26" s="62"/>
      <c r="Z26" s="62"/>
      <c r="AA26" s="62"/>
      <c r="AB26" s="64"/>
    </row>
    <row r="27" spans="1:28" ht="24.95" customHeight="1" x14ac:dyDescent="0.15">
      <c r="A27" s="65"/>
      <c r="B27" s="62"/>
      <c r="C27" s="70" t="s">
        <v>39</v>
      </c>
      <c r="D27" s="70" t="s">
        <v>36</v>
      </c>
      <c r="E27" s="71"/>
      <c r="I27" s="71"/>
      <c r="J27" s="71"/>
      <c r="K27" s="62"/>
      <c r="L27" s="62"/>
      <c r="M27" s="62"/>
      <c r="N27" s="62"/>
      <c r="O27" s="62"/>
      <c r="P27" s="62"/>
      <c r="Q27" s="62"/>
      <c r="R27" s="62"/>
      <c r="S27" s="62"/>
      <c r="T27" s="62"/>
      <c r="U27" s="62"/>
      <c r="V27" s="62"/>
      <c r="W27" s="62"/>
      <c r="X27" s="62"/>
      <c r="Y27" s="62"/>
      <c r="Z27" s="62"/>
      <c r="AA27" s="62"/>
      <c r="AB27" s="64"/>
    </row>
    <row r="28" spans="1:28" ht="24.95" customHeight="1" x14ac:dyDescent="0.15">
      <c r="A28" s="65"/>
      <c r="B28" s="62"/>
      <c r="C28" s="72" t="s">
        <v>40</v>
      </c>
      <c r="D28" s="81">
        <f>D16</f>
        <v>0</v>
      </c>
      <c r="E28" s="62"/>
      <c r="F28" s="62"/>
      <c r="G28" s="62"/>
      <c r="H28" s="62"/>
      <c r="I28" s="62"/>
      <c r="J28" s="62"/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62"/>
      <c r="V28" s="62"/>
      <c r="W28" s="62"/>
      <c r="X28" s="62"/>
      <c r="Y28" s="62"/>
      <c r="Z28" s="62"/>
      <c r="AA28" s="62"/>
      <c r="AB28" s="64"/>
    </row>
    <row r="29" spans="1:28" ht="24.95" customHeight="1" thickBot="1" x14ac:dyDescent="0.2">
      <c r="A29" s="65"/>
      <c r="B29" s="62"/>
      <c r="C29" s="72" t="s">
        <v>41</v>
      </c>
      <c r="D29" s="82">
        <f>D24</f>
        <v>0</v>
      </c>
      <c r="E29" s="62"/>
      <c r="F29" s="62"/>
      <c r="G29" s="62"/>
      <c r="H29" s="62"/>
      <c r="I29" s="62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  <c r="U29" s="62"/>
      <c r="V29" s="62"/>
      <c r="W29" s="62"/>
      <c r="X29" s="62"/>
      <c r="Y29" s="62"/>
      <c r="Z29" s="62"/>
      <c r="AA29" s="62"/>
      <c r="AB29" s="64"/>
    </row>
    <row r="30" spans="1:28" ht="24.95" customHeight="1" thickTop="1" thickBot="1" x14ac:dyDescent="0.2">
      <c r="A30" s="65"/>
      <c r="B30" s="62"/>
      <c r="C30" s="83" t="s">
        <v>63</v>
      </c>
      <c r="D30" s="84">
        <f>D9</f>
        <v>0</v>
      </c>
      <c r="E30" s="62"/>
      <c r="F30" s="62"/>
      <c r="G30" s="62"/>
      <c r="H30" s="62"/>
      <c r="I30" s="62"/>
      <c r="J30" s="62"/>
      <c r="K30" s="62"/>
      <c r="L30" s="62"/>
      <c r="M30" s="62"/>
      <c r="N30" s="62"/>
      <c r="O30" s="62"/>
      <c r="P30" s="62"/>
      <c r="Q30" s="62"/>
      <c r="R30" s="62"/>
      <c r="S30" s="62"/>
      <c r="T30" s="62"/>
      <c r="U30" s="62"/>
      <c r="V30" s="62"/>
      <c r="W30" s="62"/>
      <c r="X30" s="62"/>
      <c r="Y30" s="62"/>
      <c r="Z30" s="62"/>
      <c r="AA30" s="62"/>
      <c r="AB30" s="64"/>
    </row>
    <row r="31" spans="1:28" ht="24.95" customHeight="1" thickTop="1" x14ac:dyDescent="0.15">
      <c r="A31" s="65"/>
      <c r="B31" s="62"/>
      <c r="C31" s="72" t="s">
        <v>6</v>
      </c>
      <c r="D31" s="85">
        <f>D10</f>
        <v>0</v>
      </c>
      <c r="E31" s="62"/>
      <c r="F31" s="62"/>
      <c r="G31" s="62"/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62"/>
      <c r="S31" s="62"/>
      <c r="T31" s="62"/>
      <c r="U31" s="62"/>
      <c r="V31" s="62"/>
      <c r="W31" s="62"/>
      <c r="X31" s="62"/>
      <c r="Y31" s="62"/>
      <c r="Z31" s="62"/>
      <c r="AA31" s="62"/>
      <c r="AB31" s="64"/>
    </row>
    <row r="32" spans="1:28" ht="24.95" customHeight="1" x14ac:dyDescent="0.15">
      <c r="A32" s="65"/>
      <c r="B32" s="62"/>
      <c r="C32" s="70" t="s">
        <v>7</v>
      </c>
      <c r="D32" s="74">
        <f>MAX(D28-D29-D30-D31, 0)</f>
        <v>0</v>
      </c>
      <c r="E32" s="62"/>
      <c r="F32" s="75"/>
      <c r="G32" s="75"/>
      <c r="H32" s="75"/>
      <c r="I32" s="75"/>
      <c r="J32" s="75"/>
      <c r="K32" s="62"/>
      <c r="L32" s="62"/>
      <c r="M32" s="62"/>
      <c r="N32" s="62"/>
      <c r="O32" s="62"/>
      <c r="P32" s="62"/>
      <c r="Q32" s="62"/>
      <c r="R32" s="62"/>
      <c r="S32" s="62"/>
      <c r="T32" s="62"/>
      <c r="U32" s="62"/>
      <c r="V32" s="62"/>
      <c r="W32" s="62"/>
      <c r="X32" s="62"/>
      <c r="Y32" s="62"/>
      <c r="Z32" s="62"/>
      <c r="AA32" s="62"/>
      <c r="AB32" s="64"/>
    </row>
    <row r="33" spans="1:28" ht="24.95" customHeight="1" x14ac:dyDescent="0.15">
      <c r="A33" s="65"/>
      <c r="B33" s="62"/>
      <c r="C33" s="62"/>
      <c r="D33" s="62"/>
      <c r="E33" s="62"/>
      <c r="F33" s="62"/>
      <c r="G33" s="62"/>
      <c r="H33" s="62"/>
      <c r="I33" s="62"/>
      <c r="J33" s="62"/>
      <c r="K33" s="62"/>
      <c r="L33" s="62"/>
      <c r="M33" s="62"/>
      <c r="N33" s="62"/>
      <c r="O33" s="62"/>
      <c r="P33" s="62"/>
      <c r="Q33" s="62"/>
      <c r="R33" s="62"/>
      <c r="S33" s="62"/>
      <c r="T33" s="62"/>
      <c r="U33" s="62"/>
      <c r="V33" s="62"/>
      <c r="W33" s="62"/>
      <c r="X33" s="62"/>
      <c r="Y33" s="62"/>
      <c r="Z33" s="62"/>
      <c r="AA33" s="62"/>
      <c r="AB33" s="64"/>
    </row>
    <row r="34" spans="1:28" s="69" customFormat="1" ht="24.95" customHeight="1" x14ac:dyDescent="0.15">
      <c r="A34" s="65"/>
      <c r="B34" s="119" t="s">
        <v>165</v>
      </c>
      <c r="C34" s="67"/>
      <c r="D34" s="67"/>
      <c r="E34" s="67"/>
      <c r="F34" s="67"/>
      <c r="G34" s="67"/>
      <c r="H34" s="67"/>
      <c r="I34" s="67"/>
      <c r="J34" s="67"/>
      <c r="K34" s="67"/>
      <c r="L34" s="67"/>
      <c r="M34" s="67"/>
      <c r="N34" s="67"/>
      <c r="O34" s="67"/>
      <c r="P34" s="67"/>
      <c r="Q34" s="67"/>
      <c r="R34" s="67"/>
      <c r="S34" s="67"/>
      <c r="T34" s="67"/>
      <c r="U34" s="67"/>
      <c r="V34" s="67"/>
      <c r="W34" s="67"/>
      <c r="X34" s="67"/>
      <c r="Y34" s="67"/>
      <c r="Z34" s="67"/>
      <c r="AA34" s="67"/>
      <c r="AB34" s="68"/>
    </row>
    <row r="35" spans="1:28" ht="24.95" customHeight="1" x14ac:dyDescent="0.15">
      <c r="A35" s="65"/>
      <c r="B35" s="62"/>
      <c r="C35" s="57"/>
      <c r="D35" s="62"/>
      <c r="E35" s="62"/>
      <c r="F35" s="62"/>
      <c r="G35" s="62"/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2"/>
      <c r="S35" s="62"/>
      <c r="T35" s="62"/>
      <c r="U35" s="57"/>
      <c r="V35" s="62"/>
      <c r="W35" s="62"/>
      <c r="X35" s="62"/>
      <c r="Y35" s="57"/>
      <c r="Z35" s="62"/>
      <c r="AA35" s="62"/>
      <c r="AB35" s="64"/>
    </row>
    <row r="36" spans="1:28" ht="24.95" customHeight="1" x14ac:dyDescent="0.15">
      <c r="A36" s="65"/>
      <c r="B36" s="62"/>
      <c r="C36" s="62" t="s">
        <v>42</v>
      </c>
      <c r="D36" s="57"/>
      <c r="E36" s="62"/>
      <c r="F36" s="62"/>
      <c r="G36" s="62"/>
      <c r="H36" s="57"/>
      <c r="I36" s="57"/>
      <c r="J36" s="62"/>
      <c r="K36" s="57"/>
      <c r="L36" s="62"/>
      <c r="M36" s="62"/>
      <c r="N36" s="57"/>
      <c r="O36" s="62"/>
      <c r="P36" s="62"/>
      <c r="Q36" s="62"/>
      <c r="R36" s="57"/>
      <c r="S36" s="62"/>
      <c r="T36" s="62"/>
      <c r="U36" s="62" t="s">
        <v>46</v>
      </c>
      <c r="V36" s="62"/>
      <c r="W36" s="62"/>
      <c r="X36" s="62"/>
      <c r="Y36" s="62"/>
      <c r="Z36" s="62"/>
      <c r="AA36" s="62"/>
      <c r="AB36" s="64"/>
    </row>
    <row r="37" spans="1:28" s="89" customFormat="1" ht="24.95" customHeight="1" x14ac:dyDescent="0.15">
      <c r="A37" s="65"/>
      <c r="B37" s="86"/>
      <c r="C37" s="175" t="s">
        <v>70</v>
      </c>
      <c r="D37" s="175" t="s">
        <v>158</v>
      </c>
      <c r="E37" s="177" t="s">
        <v>180</v>
      </c>
      <c r="F37" s="175" t="s">
        <v>72</v>
      </c>
      <c r="G37" s="175" t="s">
        <v>73</v>
      </c>
      <c r="H37" s="175" t="s">
        <v>43</v>
      </c>
      <c r="I37" s="179" t="s">
        <v>44</v>
      </c>
      <c r="J37" s="180"/>
      <c r="K37" s="180"/>
      <c r="L37" s="180"/>
      <c r="M37" s="180"/>
      <c r="N37" s="181"/>
      <c r="O37" s="182" t="s">
        <v>168</v>
      </c>
      <c r="P37" s="183"/>
      <c r="Q37" s="183"/>
      <c r="R37" s="184"/>
      <c r="S37" s="175" t="s">
        <v>45</v>
      </c>
      <c r="T37" s="87"/>
      <c r="U37" s="192" t="s">
        <v>77</v>
      </c>
      <c r="V37" s="192" t="s">
        <v>151</v>
      </c>
      <c r="W37" s="186" t="s">
        <v>67</v>
      </c>
      <c r="X37" s="187" t="s">
        <v>69</v>
      </c>
      <c r="Y37" s="190" t="s">
        <v>68</v>
      </c>
      <c r="Z37" s="191"/>
      <c r="AA37" s="192" t="s">
        <v>172</v>
      </c>
      <c r="AB37" s="88"/>
    </row>
    <row r="38" spans="1:28" s="89" customFormat="1" ht="24.95" customHeight="1" x14ac:dyDescent="0.15">
      <c r="A38" s="65"/>
      <c r="B38" s="86"/>
      <c r="C38" s="176"/>
      <c r="D38" s="176"/>
      <c r="E38" s="178"/>
      <c r="F38" s="176"/>
      <c r="G38" s="176"/>
      <c r="H38" s="176"/>
      <c r="I38" s="192" t="s">
        <v>74</v>
      </c>
      <c r="J38" s="179" t="s">
        <v>65</v>
      </c>
      <c r="K38" s="180"/>
      <c r="L38" s="180"/>
      <c r="M38" s="181"/>
      <c r="N38" s="192" t="s">
        <v>76</v>
      </c>
      <c r="O38" s="192" t="s">
        <v>159</v>
      </c>
      <c r="P38" s="195" t="s">
        <v>160</v>
      </c>
      <c r="Q38" s="195"/>
      <c r="R38" s="196" t="s">
        <v>169</v>
      </c>
      <c r="S38" s="176"/>
      <c r="T38" s="87"/>
      <c r="U38" s="193"/>
      <c r="V38" s="193"/>
      <c r="W38" s="186"/>
      <c r="X38" s="188"/>
      <c r="Y38" s="192" t="s">
        <v>153</v>
      </c>
      <c r="Z38" s="192" t="s">
        <v>152</v>
      </c>
      <c r="AA38" s="193"/>
      <c r="AB38" s="88"/>
    </row>
    <row r="39" spans="1:28" s="89" customFormat="1" ht="50.1" customHeight="1" thickBot="1" x14ac:dyDescent="0.2">
      <c r="A39" s="65"/>
      <c r="B39" s="86"/>
      <c r="C39" s="176"/>
      <c r="D39" s="176"/>
      <c r="E39" s="178"/>
      <c r="F39" s="176"/>
      <c r="G39" s="176"/>
      <c r="H39" s="176"/>
      <c r="I39" s="193"/>
      <c r="J39" s="158" t="s">
        <v>75</v>
      </c>
      <c r="K39" s="149" t="s">
        <v>154</v>
      </c>
      <c r="L39" s="159" t="s">
        <v>155</v>
      </c>
      <c r="M39" s="159" t="s">
        <v>177</v>
      </c>
      <c r="N39" s="194"/>
      <c r="O39" s="194"/>
      <c r="P39" s="159" t="s">
        <v>156</v>
      </c>
      <c r="Q39" s="159" t="s">
        <v>157</v>
      </c>
      <c r="R39" s="197"/>
      <c r="S39" s="185"/>
      <c r="T39" s="87"/>
      <c r="U39" s="194"/>
      <c r="V39" s="194"/>
      <c r="W39" s="186"/>
      <c r="X39" s="189"/>
      <c r="Y39" s="194"/>
      <c r="Z39" s="194"/>
      <c r="AA39" s="194"/>
      <c r="AB39" s="88"/>
    </row>
    <row r="40" spans="1:28" ht="24.95" customHeight="1" outlineLevel="1" thickTop="1" x14ac:dyDescent="0.15">
      <c r="A40" s="65"/>
      <c r="B40" s="62"/>
      <c r="C40" s="90"/>
      <c r="D40" s="91"/>
      <c r="E40" s="160"/>
      <c r="F40" s="92"/>
      <c r="G40" s="92"/>
      <c r="H40" s="125"/>
      <c r="I40" s="148" t="str">
        <f>IF(D40&lt;&gt;"", VLOOKUP(D40,'テーブル（デフレーター）'!$A$3:$C$118,3,TRUE), "-")</f>
        <v>-</v>
      </c>
      <c r="J40" s="94">
        <v>250000</v>
      </c>
      <c r="K40" s="126"/>
      <c r="L40" s="96" t="str">
        <f t="shared" ref="L40:L44" si="0">IF(E40&lt;&gt;"", E40, "-")</f>
        <v>-</v>
      </c>
      <c r="M40" s="96" t="str">
        <f>IFERROR(ROUND(J40/(K40/L40),3), "-")</f>
        <v>-</v>
      </c>
      <c r="N40" s="156" t="str">
        <f>IF(M40="-",I40,IF(AND(I40&lt;&gt;"-", M40&lt;&gt;"-"), MAX(I40,M40), "-"))</f>
        <v>-</v>
      </c>
      <c r="O40" s="97">
        <v>0.22</v>
      </c>
      <c r="P40" s="98" t="str">
        <f>IF(F40&lt;&gt;"", F40, "-")</f>
        <v>-</v>
      </c>
      <c r="Q40" s="172" t="str">
        <f>IFERROR(ROUND(P40/K40,3), "-")</f>
        <v>-</v>
      </c>
      <c r="R40" s="173">
        <f>IF(Q40="-",O40,IF(AND(O40&lt;&gt;"-", Q40&lt;&gt;"-"), MAX(O40,Q40), "-"))</f>
        <v>0.22</v>
      </c>
      <c r="S40" s="98" t="str">
        <f>IF(H40="","-",IFERROR(ROUNDDOWN(H40*N40*R40,0), "-"))</f>
        <v>-</v>
      </c>
      <c r="T40" s="99"/>
      <c r="U40" s="150" t="str">
        <f>IF(H40&lt;&gt;"",H40,"-")</f>
        <v>-</v>
      </c>
      <c r="V40" s="97">
        <v>0.3</v>
      </c>
      <c r="W40" s="81" t="str">
        <f>IF(G40&lt;&gt;"", G40, "-")</f>
        <v>-</v>
      </c>
      <c r="X40" s="81" t="str">
        <f>IFERROR( IF((U40*V40)-W40 &lt; 0, 0, ROUNDDOWN((U40*V40)-W40, 0)), "-")</f>
        <v>-</v>
      </c>
      <c r="Y40" s="151"/>
      <c r="Z40" s="164" t="str">
        <f>IFERROR(ROUNDDOWN((U40*V40) * (Y40/(U40+Y40)), 0), "-")</f>
        <v>-</v>
      </c>
      <c r="AA40" s="81" t="str">
        <f>IFERROR(ROUNDDOWN(IF(X40 = "-", Z40, X40), 0), "-")</f>
        <v>-</v>
      </c>
      <c r="AB40" s="64"/>
    </row>
    <row r="41" spans="1:28" ht="24.95" customHeight="1" outlineLevel="1" x14ac:dyDescent="0.15">
      <c r="A41" s="65"/>
      <c r="B41" s="62"/>
      <c r="C41" s="90"/>
      <c r="D41" s="91"/>
      <c r="E41" s="161"/>
      <c r="F41" s="100"/>
      <c r="G41" s="100"/>
      <c r="H41" s="93"/>
      <c r="I41" s="148" t="str">
        <f>IF(D41&lt;&gt;"", VLOOKUP(D41,'テーブル（デフレーター）'!$A$3:$C$118,3,TRUE), "-")</f>
        <v>-</v>
      </c>
      <c r="J41" s="94">
        <v>250000</v>
      </c>
      <c r="K41" s="95"/>
      <c r="L41" s="96" t="str">
        <f>IF(E41&lt;&gt;"", E41, "-")</f>
        <v>-</v>
      </c>
      <c r="M41" s="96" t="str">
        <f>IFERROR(ROUND(J41/(K41/L41),3), "-")</f>
        <v>-</v>
      </c>
      <c r="N41" s="156" t="str">
        <f t="shared" ref="N41:N44" si="1">IF(M41="-",I41,IF(AND(I41&lt;&gt;"-", M41&lt;&gt;"-"), MAX(I41,M41), "-"))</f>
        <v>-</v>
      </c>
      <c r="O41" s="97">
        <v>0.22</v>
      </c>
      <c r="P41" s="98" t="str">
        <f t="shared" ref="P41:P44" si="2">IF(F41&lt;&gt;"", F41, "-")</f>
        <v>-</v>
      </c>
      <c r="Q41" s="172" t="str">
        <f t="shared" ref="Q41:Q44" si="3">IFERROR(ROUND(P41/K41,3), "-")</f>
        <v>-</v>
      </c>
      <c r="R41" s="173">
        <f t="shared" ref="R41:R44" si="4">IF(Q41="-",O41,IF(AND(O41&lt;&gt;"-", Q41&lt;&gt;"-"), MAX(O41,Q41), "-"))</f>
        <v>0.22</v>
      </c>
      <c r="S41" s="98" t="str">
        <f t="shared" ref="S41:S44" si="5">IF(H41="","-",IFERROR(ROUNDDOWN(H41*N41*R41,0), "-"))</f>
        <v>-</v>
      </c>
      <c r="T41" s="99"/>
      <c r="U41" s="150" t="str">
        <f t="shared" ref="U41:U44" si="6">IF(H41&lt;&gt;"",H41,"-")</f>
        <v>-</v>
      </c>
      <c r="V41" s="97">
        <v>0.3</v>
      </c>
      <c r="W41" s="81" t="str">
        <f t="shared" ref="W41:W44" si="7">IF(G41&lt;&gt;"", G41, "-")</f>
        <v>-</v>
      </c>
      <c r="X41" s="81" t="str">
        <f t="shared" ref="X41:X44" si="8">IFERROR( IF((U41*V41)-W41 &lt; 0, 0, ROUNDDOWN((U41*V41)-W41, 0)), "-")</f>
        <v>-</v>
      </c>
      <c r="Y41" s="73"/>
      <c r="Z41" s="81" t="str">
        <f t="shared" ref="Z41:Z44" si="9">IFERROR(ROUNDDOWN((U41*V41) * (Y41/(U41+Y41)), 0), "-")</f>
        <v>-</v>
      </c>
      <c r="AA41" s="81" t="str">
        <f t="shared" ref="AA41:AA44" si="10">IFERROR(ROUNDDOWN(IF(X41 = "-", Z41, X41), 0), "-")</f>
        <v>-</v>
      </c>
      <c r="AB41" s="64"/>
    </row>
    <row r="42" spans="1:28" ht="24.95" customHeight="1" outlineLevel="1" x14ac:dyDescent="0.15">
      <c r="A42" s="65"/>
      <c r="B42" s="62"/>
      <c r="C42" s="90"/>
      <c r="D42" s="91"/>
      <c r="E42" s="161"/>
      <c r="F42" s="100"/>
      <c r="G42" s="100"/>
      <c r="H42" s="93"/>
      <c r="I42" s="148" t="str">
        <f>IF(D42&lt;&gt;"", VLOOKUP(D42,'テーブル（デフレーター）'!$A$3:$C$118,3,TRUE), "-")</f>
        <v>-</v>
      </c>
      <c r="J42" s="94">
        <v>250000</v>
      </c>
      <c r="K42" s="95"/>
      <c r="L42" s="96" t="str">
        <f t="shared" si="0"/>
        <v>-</v>
      </c>
      <c r="M42" s="96" t="str">
        <f>IFERROR(ROUND(J42/(K42/L42),3), "-")</f>
        <v>-</v>
      </c>
      <c r="N42" s="156" t="str">
        <f t="shared" si="1"/>
        <v>-</v>
      </c>
      <c r="O42" s="97">
        <v>0.22</v>
      </c>
      <c r="P42" s="98" t="str">
        <f t="shared" si="2"/>
        <v>-</v>
      </c>
      <c r="Q42" s="172" t="str">
        <f t="shared" si="3"/>
        <v>-</v>
      </c>
      <c r="R42" s="173">
        <f t="shared" si="4"/>
        <v>0.22</v>
      </c>
      <c r="S42" s="98" t="str">
        <f t="shared" si="5"/>
        <v>-</v>
      </c>
      <c r="T42" s="99"/>
      <c r="U42" s="150" t="str">
        <f t="shared" si="6"/>
        <v>-</v>
      </c>
      <c r="V42" s="97">
        <v>0.3</v>
      </c>
      <c r="W42" s="81" t="str">
        <f t="shared" si="7"/>
        <v>-</v>
      </c>
      <c r="X42" s="81" t="str">
        <f t="shared" si="8"/>
        <v>-</v>
      </c>
      <c r="Y42" s="73"/>
      <c r="Z42" s="81" t="str">
        <f t="shared" si="9"/>
        <v>-</v>
      </c>
      <c r="AA42" s="81" t="str">
        <f t="shared" si="10"/>
        <v>-</v>
      </c>
      <c r="AB42" s="64"/>
    </row>
    <row r="43" spans="1:28" ht="24.95" customHeight="1" outlineLevel="1" x14ac:dyDescent="0.15">
      <c r="A43" s="65"/>
      <c r="B43" s="62"/>
      <c r="C43" s="90"/>
      <c r="D43" s="91"/>
      <c r="E43" s="161"/>
      <c r="F43" s="100"/>
      <c r="G43" s="100"/>
      <c r="H43" s="93"/>
      <c r="I43" s="148" t="str">
        <f>IF(D43&lt;&gt;"", VLOOKUP(D43,'テーブル（デフレーター）'!$A$3:$C$118,3,TRUE), "-")</f>
        <v>-</v>
      </c>
      <c r="J43" s="94">
        <v>250000</v>
      </c>
      <c r="K43" s="95"/>
      <c r="L43" s="96" t="str">
        <f t="shared" si="0"/>
        <v>-</v>
      </c>
      <c r="M43" s="96" t="str">
        <f>IFERROR(ROUND(J43/(K43/L43),3), "-")</f>
        <v>-</v>
      </c>
      <c r="N43" s="156" t="str">
        <f t="shared" si="1"/>
        <v>-</v>
      </c>
      <c r="O43" s="97">
        <v>0.22</v>
      </c>
      <c r="P43" s="98" t="str">
        <f t="shared" si="2"/>
        <v>-</v>
      </c>
      <c r="Q43" s="172" t="str">
        <f t="shared" si="3"/>
        <v>-</v>
      </c>
      <c r="R43" s="173">
        <f t="shared" si="4"/>
        <v>0.22</v>
      </c>
      <c r="S43" s="98" t="str">
        <f t="shared" si="5"/>
        <v>-</v>
      </c>
      <c r="T43" s="99"/>
      <c r="U43" s="150" t="str">
        <f t="shared" si="6"/>
        <v>-</v>
      </c>
      <c r="V43" s="97">
        <v>0.3</v>
      </c>
      <c r="W43" s="81" t="str">
        <f t="shared" si="7"/>
        <v>-</v>
      </c>
      <c r="X43" s="81" t="str">
        <f t="shared" si="8"/>
        <v>-</v>
      </c>
      <c r="Y43" s="73"/>
      <c r="Z43" s="81" t="str">
        <f t="shared" si="9"/>
        <v>-</v>
      </c>
      <c r="AA43" s="81" t="str">
        <f t="shared" si="10"/>
        <v>-</v>
      </c>
      <c r="AB43" s="64"/>
    </row>
    <row r="44" spans="1:28" ht="24.95" customHeight="1" outlineLevel="1" thickBot="1" x14ac:dyDescent="0.2">
      <c r="A44" s="65"/>
      <c r="B44" s="62"/>
      <c r="C44" s="90"/>
      <c r="D44" s="91"/>
      <c r="E44" s="162"/>
      <c r="F44" s="101"/>
      <c r="G44" s="101"/>
      <c r="H44" s="93"/>
      <c r="I44" s="148" t="str">
        <f>IF(D44&lt;&gt;"", VLOOKUP(D44,'テーブル（デフレーター）'!$A$3:$C$118,3,TRUE), "-")</f>
        <v>-</v>
      </c>
      <c r="J44" s="94">
        <v>250000</v>
      </c>
      <c r="K44" s="95"/>
      <c r="L44" s="96" t="str">
        <f t="shared" si="0"/>
        <v>-</v>
      </c>
      <c r="M44" s="96" t="str">
        <f>IFERROR(ROUND(J44/(K44/L44),3), "-")</f>
        <v>-</v>
      </c>
      <c r="N44" s="156" t="str">
        <f t="shared" si="1"/>
        <v>-</v>
      </c>
      <c r="O44" s="97">
        <v>0.22</v>
      </c>
      <c r="P44" s="98" t="str">
        <f t="shared" si="2"/>
        <v>-</v>
      </c>
      <c r="Q44" s="172" t="str">
        <f t="shared" si="3"/>
        <v>-</v>
      </c>
      <c r="R44" s="173">
        <f t="shared" si="4"/>
        <v>0.22</v>
      </c>
      <c r="S44" s="98" t="str">
        <f t="shared" si="5"/>
        <v>-</v>
      </c>
      <c r="T44" s="99"/>
      <c r="U44" s="150" t="str">
        <f t="shared" si="6"/>
        <v>-</v>
      </c>
      <c r="V44" s="97">
        <v>0.3</v>
      </c>
      <c r="W44" s="81" t="str">
        <f t="shared" si="7"/>
        <v>-</v>
      </c>
      <c r="X44" s="81" t="str">
        <f t="shared" si="8"/>
        <v>-</v>
      </c>
      <c r="Y44" s="73"/>
      <c r="Z44" s="81" t="str">
        <f t="shared" si="9"/>
        <v>-</v>
      </c>
      <c r="AA44" s="81" t="str">
        <f t="shared" si="10"/>
        <v>-</v>
      </c>
      <c r="AB44" s="64"/>
    </row>
    <row r="45" spans="1:28" ht="24.95" customHeight="1" thickTop="1" x14ac:dyDescent="0.15">
      <c r="A45" s="65"/>
      <c r="B45" s="62"/>
      <c r="C45" s="70" t="s">
        <v>1</v>
      </c>
      <c r="D45" s="102"/>
      <c r="E45" s="103"/>
      <c r="F45" s="103"/>
      <c r="G45" s="103"/>
      <c r="H45" s="102"/>
      <c r="I45" s="102"/>
      <c r="J45" s="102"/>
      <c r="K45" s="102"/>
      <c r="L45" s="102"/>
      <c r="M45" s="102"/>
      <c r="N45" s="102"/>
      <c r="O45" s="102"/>
      <c r="P45" s="102"/>
      <c r="Q45" s="102"/>
      <c r="R45" s="102"/>
      <c r="S45" s="104">
        <f>SUM(S40:S44)</f>
        <v>0</v>
      </c>
      <c r="T45" s="105"/>
      <c r="U45" s="102"/>
      <c r="V45" s="102"/>
      <c r="W45" s="102"/>
      <c r="X45" s="102"/>
      <c r="Y45" s="102"/>
      <c r="Z45" s="102"/>
      <c r="AA45" s="104">
        <f>SUM(AA40:AA44)</f>
        <v>0</v>
      </c>
      <c r="AB45" s="64"/>
    </row>
    <row r="46" spans="1:28" ht="24.95" customHeight="1" x14ac:dyDescent="0.15">
      <c r="A46" s="65"/>
      <c r="B46" s="62"/>
      <c r="C46" s="62" t="s">
        <v>66</v>
      </c>
      <c r="D46" s="62"/>
      <c r="E46" s="62"/>
      <c r="F46" s="62"/>
      <c r="G46" s="62"/>
      <c r="H46" s="62"/>
      <c r="I46" s="62"/>
      <c r="J46" s="62"/>
      <c r="K46" s="62"/>
      <c r="L46" s="62"/>
      <c r="M46" s="62"/>
      <c r="N46" s="62"/>
      <c r="O46" s="62"/>
      <c r="P46" s="62"/>
      <c r="Q46" s="62"/>
      <c r="R46" s="106"/>
      <c r="S46" s="62"/>
      <c r="T46" s="62"/>
      <c r="U46" s="62"/>
      <c r="V46" s="62"/>
      <c r="W46" s="62"/>
      <c r="X46" s="62"/>
      <c r="Y46" s="62"/>
      <c r="Z46" s="62"/>
      <c r="AA46" s="62"/>
      <c r="AB46" s="64"/>
    </row>
    <row r="47" spans="1:28" ht="24.95" customHeight="1" x14ac:dyDescent="0.15">
      <c r="A47" s="65"/>
      <c r="B47" s="62"/>
      <c r="C47" s="62" t="s">
        <v>175</v>
      </c>
      <c r="D47" s="62"/>
      <c r="E47" s="62"/>
      <c r="F47" s="62"/>
      <c r="G47" s="62"/>
      <c r="H47" s="62"/>
      <c r="I47" s="62"/>
      <c r="J47" s="62"/>
      <c r="K47" s="62"/>
      <c r="L47" s="62"/>
      <c r="M47" s="62"/>
      <c r="N47" s="62"/>
      <c r="O47" s="62"/>
      <c r="P47" s="62"/>
      <c r="Q47" s="62"/>
      <c r="R47" s="62"/>
      <c r="S47" s="62"/>
      <c r="T47" s="62"/>
      <c r="U47" s="62"/>
      <c r="V47" s="62"/>
      <c r="W47" s="62"/>
      <c r="X47" s="62"/>
      <c r="Y47" s="62"/>
      <c r="Z47" s="62"/>
      <c r="AA47" s="62"/>
      <c r="AB47" s="64"/>
    </row>
    <row r="48" spans="1:28" ht="24.95" customHeight="1" x14ac:dyDescent="0.15">
      <c r="A48" s="65"/>
      <c r="B48" s="62"/>
      <c r="C48" s="62"/>
      <c r="D48" s="62"/>
      <c r="E48" s="62"/>
      <c r="F48" s="62"/>
      <c r="G48" s="62"/>
      <c r="H48" s="62"/>
      <c r="I48" s="62"/>
      <c r="J48" s="62"/>
      <c r="K48" s="62"/>
      <c r="L48" s="62"/>
      <c r="M48" s="62"/>
      <c r="N48" s="62"/>
      <c r="O48" s="62"/>
      <c r="P48" s="62"/>
      <c r="Q48" s="62"/>
      <c r="R48" s="62"/>
      <c r="S48" s="62"/>
      <c r="T48" s="62"/>
      <c r="U48" s="62"/>
      <c r="V48" s="62"/>
      <c r="W48" s="62"/>
      <c r="X48" s="62"/>
      <c r="Y48" s="62"/>
      <c r="Z48" s="62"/>
      <c r="AA48" s="62"/>
      <c r="AB48" s="64"/>
    </row>
    <row r="49" spans="1:28" ht="24.95" customHeight="1" x14ac:dyDescent="0.15">
      <c r="A49" s="65"/>
      <c r="B49" s="62"/>
      <c r="C49" s="62" t="s">
        <v>47</v>
      </c>
      <c r="D49" s="62"/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64"/>
    </row>
    <row r="50" spans="1:28" s="77" customFormat="1" ht="24.95" customHeight="1" x14ac:dyDescent="0.15">
      <c r="A50" s="65"/>
      <c r="B50" s="71"/>
      <c r="C50" s="70" t="s">
        <v>1</v>
      </c>
      <c r="D50" s="107"/>
      <c r="E50" s="75"/>
      <c r="F50" s="75"/>
      <c r="G50" s="75"/>
      <c r="H50" s="75"/>
      <c r="I50" s="75"/>
      <c r="J50" s="75"/>
      <c r="K50" s="75"/>
      <c r="L50" s="71"/>
      <c r="M50" s="71"/>
      <c r="N50" s="71"/>
      <c r="O50" s="71"/>
      <c r="P50" s="71"/>
      <c r="Q50" s="71"/>
      <c r="R50" s="62"/>
      <c r="S50" s="71"/>
      <c r="T50" s="71"/>
      <c r="U50" s="71"/>
      <c r="V50" s="71"/>
      <c r="W50" s="71"/>
      <c r="X50" s="71"/>
      <c r="Y50" s="71"/>
      <c r="Z50" s="71"/>
      <c r="AA50" s="71"/>
      <c r="AB50" s="76"/>
    </row>
    <row r="51" spans="1:28" ht="24.95" customHeight="1" x14ac:dyDescent="0.15">
      <c r="A51" s="65"/>
      <c r="B51" s="62"/>
      <c r="C51" s="62"/>
      <c r="D51" s="62"/>
      <c r="E51" s="62"/>
      <c r="F51" s="62"/>
      <c r="G51" s="62"/>
      <c r="H51" s="62"/>
      <c r="I51" s="62"/>
      <c r="J51" s="62"/>
      <c r="K51" s="62"/>
      <c r="L51" s="62"/>
      <c r="M51" s="62"/>
      <c r="N51" s="62"/>
      <c r="O51" s="62"/>
      <c r="P51" s="62"/>
      <c r="Q51" s="62"/>
      <c r="R51" s="62"/>
      <c r="S51" s="62"/>
      <c r="T51" s="62"/>
      <c r="U51" s="62"/>
      <c r="V51" s="62"/>
      <c r="W51" s="62"/>
      <c r="X51" s="62"/>
      <c r="Y51" s="62"/>
      <c r="Z51" s="62"/>
      <c r="AA51" s="62"/>
      <c r="AB51" s="64"/>
    </row>
    <row r="52" spans="1:28" ht="24.95" customHeight="1" x14ac:dyDescent="0.15">
      <c r="A52" s="65"/>
      <c r="B52" s="62"/>
      <c r="C52" s="62" t="s">
        <v>48</v>
      </c>
      <c r="D52" s="62"/>
      <c r="E52" s="62"/>
      <c r="F52" s="62"/>
      <c r="G52" s="62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2"/>
      <c r="U52" s="62"/>
      <c r="V52" s="62"/>
      <c r="W52" s="62"/>
      <c r="X52" s="62"/>
      <c r="Y52" s="62"/>
      <c r="Z52" s="62"/>
      <c r="AA52" s="62"/>
      <c r="AB52" s="64"/>
    </row>
    <row r="53" spans="1:28" ht="24.95" customHeight="1" x14ac:dyDescent="0.15">
      <c r="A53" s="65"/>
      <c r="B53" s="62"/>
      <c r="C53" s="70" t="s">
        <v>39</v>
      </c>
      <c r="D53" s="70" t="s">
        <v>36</v>
      </c>
      <c r="E53" s="71"/>
      <c r="F53" s="71"/>
      <c r="G53" s="71"/>
      <c r="H53" s="71"/>
      <c r="I53" s="71"/>
      <c r="J53" s="71"/>
      <c r="K53" s="71"/>
      <c r="L53" s="62"/>
      <c r="M53" s="62"/>
      <c r="N53" s="62"/>
      <c r="O53" s="62"/>
      <c r="P53" s="62"/>
      <c r="Q53" s="62"/>
      <c r="R53" s="62"/>
      <c r="S53" s="62"/>
      <c r="T53" s="62"/>
      <c r="U53" s="62"/>
      <c r="V53" s="62"/>
      <c r="W53" s="62"/>
      <c r="X53" s="62"/>
      <c r="Y53" s="62"/>
      <c r="Z53" s="62"/>
      <c r="AA53" s="62"/>
      <c r="AB53" s="64"/>
    </row>
    <row r="54" spans="1:28" ht="24.95" customHeight="1" x14ac:dyDescent="0.15">
      <c r="A54" s="65"/>
      <c r="B54" s="62"/>
      <c r="C54" s="72" t="s">
        <v>49</v>
      </c>
      <c r="D54" s="94">
        <f>S45</f>
        <v>0</v>
      </c>
      <c r="E54" s="62"/>
      <c r="F54" s="62"/>
      <c r="G54" s="62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  <c r="T54" s="62"/>
      <c r="U54" s="62"/>
      <c r="V54" s="62"/>
      <c r="W54" s="62"/>
      <c r="X54" s="62"/>
      <c r="Y54" s="62"/>
      <c r="Z54" s="62"/>
      <c r="AA54" s="62"/>
      <c r="AB54" s="64"/>
    </row>
    <row r="55" spans="1:28" ht="24.95" customHeight="1" x14ac:dyDescent="0.15">
      <c r="A55" s="65"/>
      <c r="B55" s="62"/>
      <c r="C55" s="72" t="s">
        <v>50</v>
      </c>
      <c r="D55" s="94">
        <f>AA45</f>
        <v>0</v>
      </c>
      <c r="E55" s="62"/>
      <c r="F55" s="62"/>
      <c r="G55" s="62"/>
      <c r="H55" s="62"/>
      <c r="I55" s="62"/>
      <c r="J55" s="62"/>
      <c r="K55" s="62"/>
      <c r="L55" s="62"/>
      <c r="M55" s="62"/>
      <c r="N55" s="62"/>
      <c r="O55" s="62"/>
      <c r="P55" s="62"/>
      <c r="Q55" s="62"/>
      <c r="R55" s="62"/>
      <c r="S55" s="62"/>
      <c r="T55" s="62"/>
      <c r="U55" s="62"/>
      <c r="V55" s="62"/>
      <c r="W55" s="62"/>
      <c r="X55" s="62"/>
      <c r="Y55" s="62"/>
      <c r="Z55" s="62"/>
      <c r="AA55" s="62"/>
      <c r="AB55" s="64"/>
    </row>
    <row r="56" spans="1:28" ht="24.95" customHeight="1" x14ac:dyDescent="0.15">
      <c r="A56" s="65"/>
      <c r="B56" s="62"/>
      <c r="C56" s="72" t="s">
        <v>51</v>
      </c>
      <c r="D56" s="94">
        <f>D50</f>
        <v>0</v>
      </c>
      <c r="E56" s="62"/>
      <c r="F56" s="62"/>
      <c r="G56" s="62"/>
      <c r="H56" s="62"/>
      <c r="I56" s="62"/>
      <c r="J56" s="62"/>
      <c r="K56" s="62"/>
      <c r="L56" s="62"/>
      <c r="M56" s="62"/>
      <c r="N56" s="62"/>
      <c r="O56" s="62"/>
      <c r="P56" s="62"/>
      <c r="Q56" s="62"/>
      <c r="R56" s="62"/>
      <c r="S56" s="62"/>
      <c r="T56" s="62"/>
      <c r="U56" s="62"/>
      <c r="V56" s="62"/>
      <c r="W56" s="62"/>
      <c r="X56" s="62"/>
      <c r="Y56" s="62"/>
      <c r="Z56" s="62"/>
      <c r="AA56" s="62"/>
      <c r="AB56" s="64"/>
    </row>
    <row r="57" spans="1:28" ht="24.95" customHeight="1" x14ac:dyDescent="0.15">
      <c r="A57" s="65"/>
      <c r="B57" s="62"/>
      <c r="C57" s="70" t="s">
        <v>1</v>
      </c>
      <c r="D57" s="108">
        <f>SUM(D54:D56)</f>
        <v>0</v>
      </c>
      <c r="E57" s="75"/>
      <c r="F57" s="75"/>
      <c r="G57" s="75"/>
      <c r="H57" s="75"/>
      <c r="I57" s="75"/>
      <c r="J57" s="75"/>
      <c r="K57" s="75"/>
      <c r="L57" s="62"/>
      <c r="M57" s="62"/>
      <c r="N57" s="62"/>
      <c r="O57" s="62"/>
      <c r="P57" s="62"/>
      <c r="Q57" s="62"/>
      <c r="R57" s="62"/>
      <c r="S57" s="62"/>
      <c r="T57" s="62"/>
      <c r="U57" s="62"/>
      <c r="V57" s="62"/>
      <c r="W57" s="62"/>
      <c r="X57" s="62"/>
      <c r="Y57" s="62"/>
      <c r="Z57" s="62"/>
      <c r="AA57" s="62"/>
      <c r="AB57" s="64"/>
    </row>
    <row r="58" spans="1:28" ht="24.95" customHeight="1" x14ac:dyDescent="0.15">
      <c r="A58" s="65"/>
      <c r="B58" s="62"/>
      <c r="C58" s="62"/>
      <c r="D58" s="62"/>
      <c r="E58" s="62"/>
      <c r="F58" s="62"/>
      <c r="G58" s="62"/>
      <c r="H58" s="62"/>
      <c r="I58" s="62"/>
      <c r="J58" s="62"/>
      <c r="K58" s="62"/>
      <c r="L58" s="62"/>
      <c r="M58" s="62"/>
      <c r="N58" s="62"/>
      <c r="O58" s="62"/>
      <c r="P58" s="62"/>
      <c r="Q58" s="62"/>
      <c r="R58" s="62"/>
      <c r="S58" s="62"/>
      <c r="T58" s="62"/>
      <c r="U58" s="62"/>
      <c r="V58" s="62"/>
      <c r="W58" s="62"/>
      <c r="X58" s="62"/>
      <c r="Y58" s="62"/>
      <c r="Z58" s="62"/>
      <c r="AA58" s="62"/>
      <c r="AB58" s="64"/>
    </row>
    <row r="59" spans="1:28" s="69" customFormat="1" ht="24.95" customHeight="1" x14ac:dyDescent="0.15">
      <c r="A59" s="65"/>
      <c r="B59" s="119" t="s">
        <v>166</v>
      </c>
      <c r="C59" s="67"/>
      <c r="D59" s="59"/>
      <c r="E59" s="67"/>
      <c r="F59" s="67"/>
      <c r="G59" s="67"/>
      <c r="H59" s="63"/>
      <c r="I59" s="63"/>
      <c r="J59" s="63"/>
      <c r="K59" s="63"/>
      <c r="L59" s="63"/>
      <c r="M59" s="63"/>
      <c r="N59" s="63"/>
      <c r="O59" s="63"/>
      <c r="P59" s="63"/>
      <c r="Q59" s="63"/>
      <c r="R59" s="63"/>
      <c r="S59" s="63"/>
      <c r="T59" s="63"/>
      <c r="U59" s="63"/>
      <c r="V59" s="63"/>
      <c r="W59" s="63"/>
      <c r="X59" s="63"/>
      <c r="Y59" s="63"/>
      <c r="Z59" s="63"/>
      <c r="AA59" s="63"/>
      <c r="AB59" s="68"/>
    </row>
    <row r="60" spans="1:28" ht="24.95" customHeight="1" x14ac:dyDescent="0.15">
      <c r="A60" s="65"/>
      <c r="B60" s="62"/>
      <c r="C60" s="62"/>
      <c r="D60" s="62"/>
      <c r="E60" s="62"/>
      <c r="F60" s="62"/>
      <c r="G60" s="62"/>
      <c r="H60" s="62"/>
      <c r="I60" s="62"/>
      <c r="J60" s="62"/>
      <c r="K60" s="62"/>
      <c r="L60" s="62"/>
      <c r="M60" s="62"/>
      <c r="N60" s="62"/>
      <c r="O60" s="62"/>
      <c r="P60" s="62"/>
      <c r="Q60" s="62"/>
      <c r="R60" s="62"/>
      <c r="S60" s="62"/>
      <c r="T60" s="62"/>
      <c r="U60" s="62"/>
      <c r="V60" s="62"/>
      <c r="W60" s="62"/>
      <c r="X60" s="62"/>
      <c r="Y60" s="62"/>
      <c r="Z60" s="62"/>
      <c r="AA60" s="62"/>
      <c r="AB60" s="64"/>
    </row>
    <row r="61" spans="1:28" ht="24.95" customHeight="1" x14ac:dyDescent="0.15">
      <c r="A61" s="65"/>
      <c r="B61" s="62"/>
      <c r="C61" s="70" t="s">
        <v>39</v>
      </c>
      <c r="D61" s="70" t="s">
        <v>36</v>
      </c>
      <c r="E61" s="109"/>
      <c r="F61" s="70" t="s">
        <v>53</v>
      </c>
      <c r="G61" s="70" t="s">
        <v>45</v>
      </c>
      <c r="H61" s="62"/>
      <c r="I61" s="62"/>
      <c r="J61" s="62"/>
      <c r="K61" s="62"/>
      <c r="L61" s="62"/>
      <c r="M61" s="62"/>
      <c r="N61" s="62"/>
      <c r="O61" s="62"/>
      <c r="P61" s="62"/>
      <c r="Q61" s="62"/>
      <c r="R61" s="62"/>
      <c r="S61" s="62"/>
      <c r="T61" s="62"/>
      <c r="U61" s="62"/>
      <c r="V61" s="62"/>
      <c r="W61" s="62"/>
      <c r="X61" s="62"/>
      <c r="Y61" s="62"/>
      <c r="Z61" s="62"/>
      <c r="AA61" s="62"/>
      <c r="AB61" s="64"/>
    </row>
    <row r="62" spans="1:28" ht="24.95" customHeight="1" x14ac:dyDescent="0.15">
      <c r="A62" s="65"/>
      <c r="B62" s="62"/>
      <c r="C62" s="72" t="s">
        <v>62</v>
      </c>
      <c r="D62" s="95"/>
      <c r="E62" s="110">
        <v>12</v>
      </c>
      <c r="F62" s="110">
        <v>3</v>
      </c>
      <c r="G62" s="111">
        <f>IFERROR(ROUNDDOWN(D62/E62*F62,0), "-")</f>
        <v>0</v>
      </c>
      <c r="H62" s="62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  <c r="T62" s="62"/>
      <c r="U62" s="62"/>
      <c r="V62" s="62"/>
      <c r="W62" s="62"/>
      <c r="X62" s="62"/>
      <c r="Y62" s="62"/>
      <c r="Z62" s="62"/>
      <c r="AA62" s="62"/>
      <c r="AB62" s="64"/>
    </row>
    <row r="63" spans="1:28" ht="24.95" customHeight="1" x14ac:dyDescent="0.15">
      <c r="A63" s="65"/>
      <c r="B63" s="62"/>
      <c r="C63" s="62"/>
      <c r="D63" s="62"/>
      <c r="E63" s="62"/>
      <c r="F63" s="62"/>
      <c r="G63" s="62"/>
      <c r="H63" s="62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  <c r="T63" s="62"/>
      <c r="U63" s="62"/>
      <c r="V63" s="62"/>
      <c r="W63" s="62"/>
      <c r="X63" s="62"/>
      <c r="Y63" s="62"/>
      <c r="Z63" s="62"/>
      <c r="AA63" s="62"/>
      <c r="AB63" s="64"/>
    </row>
    <row r="64" spans="1:28" ht="24.95" customHeight="1" x14ac:dyDescent="0.15">
      <c r="A64" s="65"/>
      <c r="B64" s="119" t="s">
        <v>161</v>
      </c>
      <c r="C64" s="66"/>
      <c r="D64" s="59"/>
      <c r="E64" s="66"/>
      <c r="F64" s="66"/>
      <c r="G64" s="66"/>
      <c r="H64" s="62"/>
      <c r="I64" s="62"/>
      <c r="J64" s="62"/>
      <c r="K64" s="62"/>
      <c r="L64" s="62"/>
      <c r="M64" s="62"/>
      <c r="N64" s="62"/>
      <c r="O64" s="62"/>
      <c r="P64" s="62"/>
      <c r="Q64" s="62"/>
      <c r="R64" s="62"/>
      <c r="S64" s="62"/>
      <c r="T64" s="62"/>
      <c r="U64" s="62"/>
      <c r="V64" s="62"/>
      <c r="W64" s="62"/>
      <c r="X64" s="62"/>
      <c r="Y64" s="62"/>
      <c r="Z64" s="62"/>
      <c r="AA64" s="62"/>
      <c r="AB64" s="64"/>
    </row>
    <row r="65" spans="1:28" ht="24.95" customHeight="1" x14ac:dyDescent="0.15">
      <c r="A65" s="65"/>
      <c r="B65" s="62"/>
      <c r="C65" s="62"/>
      <c r="D65" s="57"/>
      <c r="E65" s="62"/>
      <c r="F65" s="62"/>
      <c r="G65" s="62"/>
      <c r="H65" s="62"/>
      <c r="I65" s="62"/>
      <c r="J65" s="62"/>
      <c r="K65" s="62"/>
      <c r="L65" s="62"/>
      <c r="M65" s="62"/>
      <c r="N65" s="62"/>
      <c r="O65" s="62"/>
      <c r="P65" s="62"/>
      <c r="Q65" s="62"/>
      <c r="R65" s="62"/>
      <c r="S65" s="62"/>
      <c r="T65" s="62"/>
      <c r="U65" s="62"/>
      <c r="V65" s="62"/>
      <c r="W65" s="62"/>
      <c r="X65" s="62"/>
      <c r="Y65" s="62"/>
      <c r="Z65" s="62"/>
      <c r="AA65" s="62"/>
      <c r="AB65" s="64"/>
    </row>
    <row r="66" spans="1:28" ht="24.95" customHeight="1" x14ac:dyDescent="0.15">
      <c r="A66" s="65"/>
      <c r="B66" s="62"/>
      <c r="C66" s="70" t="s">
        <v>39</v>
      </c>
      <c r="D66" s="70" t="s">
        <v>36</v>
      </c>
      <c r="E66" s="109"/>
      <c r="F66" s="70" t="s">
        <v>53</v>
      </c>
      <c r="G66" s="70" t="s">
        <v>45</v>
      </c>
      <c r="H66" s="62"/>
      <c r="I66" s="62"/>
      <c r="J66" s="62"/>
      <c r="K66" s="62"/>
      <c r="L66" s="62"/>
      <c r="M66" s="62"/>
      <c r="N66" s="62"/>
      <c r="O66" s="62"/>
      <c r="P66" s="62"/>
      <c r="Q66" s="62"/>
      <c r="R66" s="62"/>
      <c r="S66" s="62"/>
      <c r="T66" s="62"/>
      <c r="U66" s="62"/>
      <c r="V66" s="62"/>
      <c r="W66" s="62"/>
      <c r="X66" s="62"/>
      <c r="Y66" s="62"/>
      <c r="Z66" s="62"/>
      <c r="AA66" s="62"/>
      <c r="AB66" s="64"/>
    </row>
    <row r="67" spans="1:28" ht="24.95" customHeight="1" x14ac:dyDescent="0.15">
      <c r="A67" s="65"/>
      <c r="B67" s="62"/>
      <c r="C67" s="72" t="s">
        <v>62</v>
      </c>
      <c r="D67" s="94" t="str">
        <f>IF(D62="","-", IF((D57 + G62) &gt; D62, "-", D62))</f>
        <v>-</v>
      </c>
      <c r="E67" s="112">
        <v>12</v>
      </c>
      <c r="F67" s="112">
        <v>12</v>
      </c>
      <c r="G67" s="111" t="str">
        <f>IF(D67&lt;&gt;"-", D67/E67*F67, "-")</f>
        <v>-</v>
      </c>
      <c r="H67" s="62"/>
      <c r="I67" s="62"/>
      <c r="J67" s="62"/>
      <c r="K67" s="62"/>
      <c r="L67" s="62"/>
      <c r="M67" s="62"/>
      <c r="N67" s="62"/>
      <c r="O67" s="62"/>
      <c r="P67" s="62"/>
      <c r="Q67" s="62"/>
      <c r="R67" s="62"/>
      <c r="S67" s="62"/>
      <c r="T67" s="62"/>
      <c r="U67" s="62"/>
      <c r="V67" s="62"/>
      <c r="W67" s="62"/>
      <c r="X67" s="62"/>
      <c r="Y67" s="62"/>
      <c r="Z67" s="62"/>
      <c r="AA67" s="62"/>
      <c r="AB67" s="64"/>
    </row>
    <row r="68" spans="1:28" ht="24.95" customHeight="1" x14ac:dyDescent="0.15">
      <c r="A68" s="65"/>
      <c r="B68" s="62"/>
      <c r="C68" s="62"/>
      <c r="D68" s="62"/>
      <c r="E68" s="62"/>
      <c r="F68" s="62"/>
      <c r="G68" s="62"/>
      <c r="H68" s="62"/>
      <c r="I68" s="62"/>
      <c r="J68" s="62"/>
      <c r="K68" s="62"/>
      <c r="L68" s="62"/>
      <c r="M68" s="62"/>
      <c r="N68" s="62"/>
      <c r="O68" s="62"/>
      <c r="P68" s="62"/>
      <c r="Q68" s="62"/>
      <c r="R68" s="62"/>
      <c r="S68" s="62"/>
      <c r="T68" s="62"/>
      <c r="U68" s="62"/>
      <c r="V68" s="62"/>
      <c r="W68" s="62"/>
      <c r="X68" s="62"/>
      <c r="Y68" s="62"/>
      <c r="Z68" s="62"/>
      <c r="AA68" s="62"/>
      <c r="AB68" s="64"/>
    </row>
    <row r="69" spans="1:28" s="69" customFormat="1" ht="24.95" customHeight="1" x14ac:dyDescent="0.15">
      <c r="A69" s="65"/>
      <c r="B69" s="119" t="s">
        <v>162</v>
      </c>
      <c r="C69" s="67"/>
      <c r="D69" s="67"/>
      <c r="E69" s="67"/>
      <c r="F69" s="63"/>
      <c r="G69" s="63"/>
      <c r="H69" s="63"/>
      <c r="I69" s="63"/>
      <c r="J69" s="63"/>
      <c r="K69" s="63"/>
      <c r="L69" s="63"/>
      <c r="M69" s="63"/>
      <c r="N69" s="63"/>
      <c r="O69" s="63"/>
      <c r="P69" s="63"/>
      <c r="Q69" s="63"/>
      <c r="R69" s="63"/>
      <c r="S69" s="63"/>
      <c r="T69" s="63"/>
      <c r="U69" s="63"/>
      <c r="V69" s="63"/>
      <c r="W69" s="63"/>
      <c r="X69" s="63"/>
      <c r="Y69" s="63"/>
      <c r="Z69" s="63"/>
      <c r="AA69" s="63"/>
      <c r="AB69" s="68"/>
    </row>
    <row r="70" spans="1:28" ht="24.95" customHeight="1" x14ac:dyDescent="0.15">
      <c r="A70" s="65"/>
      <c r="B70" s="62"/>
      <c r="C70" s="62"/>
      <c r="D70" s="62"/>
      <c r="E70" s="62"/>
      <c r="F70" s="62"/>
      <c r="G70" s="62"/>
      <c r="H70" s="62"/>
      <c r="I70" s="62"/>
      <c r="J70" s="62"/>
      <c r="K70" s="62"/>
      <c r="L70" s="62"/>
      <c r="M70" s="62"/>
      <c r="N70" s="62"/>
      <c r="O70" s="62"/>
      <c r="P70" s="62"/>
      <c r="Q70" s="62"/>
      <c r="R70" s="62"/>
      <c r="S70" s="62"/>
      <c r="T70" s="62"/>
      <c r="U70" s="62"/>
      <c r="V70" s="62"/>
      <c r="W70" s="62"/>
      <c r="X70" s="62"/>
      <c r="Y70" s="62"/>
      <c r="Z70" s="62"/>
      <c r="AA70" s="62"/>
      <c r="AB70" s="64"/>
    </row>
    <row r="71" spans="1:28" ht="24.95" customHeight="1" x14ac:dyDescent="0.15">
      <c r="A71" s="65"/>
      <c r="B71" s="62"/>
      <c r="C71" s="70" t="s">
        <v>39</v>
      </c>
      <c r="D71" s="70" t="s">
        <v>36</v>
      </c>
      <c r="E71" s="198" t="s">
        <v>57</v>
      </c>
      <c r="F71" s="62"/>
      <c r="G71" s="62"/>
      <c r="H71" s="62"/>
      <c r="I71" s="62"/>
      <c r="J71" s="62"/>
      <c r="K71" s="62"/>
      <c r="L71" s="62"/>
      <c r="M71" s="62"/>
      <c r="N71" s="62"/>
      <c r="O71" s="62"/>
      <c r="P71" s="62"/>
      <c r="Q71" s="62"/>
      <c r="R71" s="62"/>
      <c r="S71" s="62"/>
      <c r="T71" s="62"/>
      <c r="U71" s="62"/>
      <c r="V71" s="62"/>
      <c r="W71" s="62"/>
      <c r="X71" s="62"/>
      <c r="Y71" s="62"/>
      <c r="Z71" s="62"/>
      <c r="AA71" s="62"/>
      <c r="AB71" s="64"/>
    </row>
    <row r="72" spans="1:28" ht="24.95" customHeight="1" x14ac:dyDescent="0.15">
      <c r="A72" s="65"/>
      <c r="B72" s="62"/>
      <c r="C72" s="72" t="s">
        <v>52</v>
      </c>
      <c r="D72" s="94">
        <f>D11</f>
        <v>0</v>
      </c>
      <c r="E72" s="199"/>
      <c r="F72" s="62"/>
      <c r="G72" s="62"/>
      <c r="H72" s="62"/>
      <c r="I72" s="62"/>
      <c r="J72" s="62"/>
      <c r="K72" s="62"/>
      <c r="L72" s="62"/>
      <c r="M72" s="62"/>
      <c r="N72" s="62"/>
      <c r="O72" s="62"/>
      <c r="P72" s="62"/>
      <c r="Q72" s="62"/>
      <c r="R72" s="62"/>
      <c r="S72" s="62"/>
      <c r="T72" s="62"/>
      <c r="U72" s="62"/>
      <c r="V72" s="62"/>
      <c r="W72" s="62"/>
      <c r="X72" s="62"/>
      <c r="Y72" s="62"/>
      <c r="Z72" s="62"/>
      <c r="AA72" s="62"/>
      <c r="AB72" s="64"/>
    </row>
    <row r="73" spans="1:28" ht="24.95" customHeight="1" x14ac:dyDescent="0.15">
      <c r="A73" s="65"/>
      <c r="B73" s="62"/>
      <c r="C73" s="113" t="s">
        <v>54</v>
      </c>
      <c r="D73" s="94">
        <f>D32</f>
        <v>0</v>
      </c>
      <c r="E73" s="200">
        <f>IF(D67="-", D73 + D74 + D75, D32 + G67)</f>
        <v>0</v>
      </c>
      <c r="F73" s="62"/>
      <c r="G73" s="62"/>
      <c r="H73" s="62"/>
      <c r="I73" s="62"/>
      <c r="J73" s="62"/>
      <c r="K73" s="62"/>
      <c r="L73" s="62"/>
      <c r="M73" s="62"/>
      <c r="N73" s="62"/>
      <c r="O73" s="62"/>
      <c r="P73" s="62"/>
      <c r="Q73" s="62"/>
      <c r="R73" s="62"/>
      <c r="S73" s="62"/>
      <c r="T73" s="62"/>
      <c r="U73" s="62"/>
      <c r="V73" s="62"/>
      <c r="W73" s="62"/>
      <c r="X73" s="62"/>
      <c r="Y73" s="62"/>
      <c r="Z73" s="62"/>
      <c r="AA73" s="62"/>
      <c r="AB73" s="64"/>
    </row>
    <row r="74" spans="1:28" ht="24.95" customHeight="1" x14ac:dyDescent="0.15">
      <c r="A74" s="65"/>
      <c r="B74" s="62"/>
      <c r="C74" s="72" t="s">
        <v>55</v>
      </c>
      <c r="D74" s="94">
        <f>IF(G67="-", D57, "")</f>
        <v>0</v>
      </c>
      <c r="E74" s="201"/>
      <c r="F74" s="62"/>
      <c r="G74" s="62"/>
      <c r="H74" s="62"/>
      <c r="I74" s="62"/>
      <c r="J74" s="62"/>
      <c r="K74" s="62"/>
      <c r="L74" s="62"/>
      <c r="M74" s="62"/>
      <c r="N74" s="62"/>
      <c r="O74" s="62"/>
      <c r="P74" s="62"/>
      <c r="Q74" s="62"/>
      <c r="R74" s="62"/>
      <c r="S74" s="62"/>
      <c r="T74" s="62"/>
      <c r="U74" s="62"/>
      <c r="V74" s="62"/>
      <c r="W74" s="62"/>
      <c r="X74" s="62"/>
      <c r="Y74" s="62"/>
      <c r="Z74" s="62"/>
      <c r="AA74" s="62"/>
      <c r="AB74" s="64"/>
    </row>
    <row r="75" spans="1:28" ht="24.95" customHeight="1" x14ac:dyDescent="0.15">
      <c r="A75" s="65"/>
      <c r="B75" s="62"/>
      <c r="C75" s="72" t="s">
        <v>56</v>
      </c>
      <c r="D75" s="94">
        <f>IF(G67="-", G62, "")</f>
        <v>0</v>
      </c>
      <c r="E75" s="201"/>
      <c r="F75" s="62"/>
      <c r="G75" s="62"/>
      <c r="H75" s="62"/>
      <c r="I75" s="62"/>
      <c r="J75" s="62"/>
      <c r="K75" s="62"/>
      <c r="L75" s="62"/>
      <c r="M75" s="62"/>
      <c r="N75" s="62"/>
      <c r="O75" s="62"/>
      <c r="P75" s="62"/>
      <c r="Q75" s="62"/>
      <c r="R75" s="62"/>
      <c r="S75" s="62"/>
      <c r="T75" s="62"/>
      <c r="U75" s="62"/>
      <c r="V75" s="62"/>
      <c r="W75" s="62"/>
      <c r="X75" s="62"/>
      <c r="Y75" s="62"/>
      <c r="Z75" s="62"/>
      <c r="AA75" s="62"/>
      <c r="AB75" s="64"/>
    </row>
    <row r="76" spans="1:28" ht="24.95" customHeight="1" x14ac:dyDescent="0.15">
      <c r="A76" s="65"/>
      <c r="B76" s="62"/>
      <c r="C76" s="72" t="s">
        <v>178</v>
      </c>
      <c r="D76" s="94" t="str">
        <f>IF(G67="-","",G67)</f>
        <v/>
      </c>
      <c r="E76" s="202"/>
      <c r="F76" s="62"/>
      <c r="G76" s="62"/>
      <c r="H76" s="62"/>
      <c r="I76" s="62"/>
      <c r="J76" s="62"/>
      <c r="K76" s="62"/>
      <c r="L76" s="62"/>
      <c r="M76" s="62"/>
      <c r="N76" s="62"/>
      <c r="O76" s="62"/>
      <c r="P76" s="62"/>
      <c r="Q76" s="62"/>
      <c r="R76" s="62"/>
      <c r="S76" s="62"/>
      <c r="T76" s="62"/>
      <c r="U76" s="62"/>
      <c r="V76" s="62"/>
      <c r="W76" s="62"/>
      <c r="X76" s="62"/>
      <c r="Y76" s="62"/>
      <c r="Z76" s="62"/>
      <c r="AA76" s="62"/>
      <c r="AB76" s="64"/>
    </row>
    <row r="77" spans="1:28" ht="24.95" customHeight="1" x14ac:dyDescent="0.15">
      <c r="A77" s="65"/>
      <c r="B77" s="62"/>
      <c r="C77" s="70" t="s">
        <v>1</v>
      </c>
      <c r="D77" s="108">
        <f>ROUNDDOWN(D72 - E73, -4)</f>
        <v>0</v>
      </c>
      <c r="E77" s="114"/>
      <c r="F77" s="62"/>
      <c r="G77" s="62"/>
      <c r="H77" s="62"/>
      <c r="I77" s="62"/>
      <c r="J77" s="62"/>
      <c r="K77" s="62"/>
      <c r="L77" s="62"/>
      <c r="M77" s="62"/>
      <c r="N77" s="62"/>
      <c r="O77" s="62"/>
      <c r="P77" s="62"/>
      <c r="Q77" s="62"/>
      <c r="R77" s="62"/>
      <c r="S77" s="62"/>
      <c r="T77" s="62"/>
      <c r="U77" s="62"/>
      <c r="V77" s="62"/>
      <c r="W77" s="62"/>
      <c r="X77" s="62"/>
      <c r="Y77" s="62"/>
      <c r="Z77" s="62"/>
      <c r="AA77" s="62"/>
      <c r="AB77" s="64"/>
    </row>
    <row r="78" spans="1:28" ht="24.95" customHeight="1" thickBot="1" x14ac:dyDescent="0.2">
      <c r="A78" s="115"/>
      <c r="B78" s="116"/>
      <c r="C78" s="116"/>
      <c r="D78" s="116"/>
      <c r="E78" s="116"/>
      <c r="F78" s="116"/>
      <c r="G78" s="116"/>
      <c r="H78" s="116"/>
      <c r="I78" s="116"/>
      <c r="J78" s="116"/>
      <c r="K78" s="116"/>
      <c r="L78" s="116"/>
      <c r="M78" s="116"/>
      <c r="N78" s="116"/>
      <c r="O78" s="116"/>
      <c r="P78" s="116"/>
      <c r="Q78" s="116"/>
      <c r="R78" s="116"/>
      <c r="S78" s="116"/>
      <c r="T78" s="116"/>
      <c r="U78" s="116"/>
      <c r="V78" s="116"/>
      <c r="W78" s="116"/>
      <c r="X78" s="116"/>
      <c r="Y78" s="116"/>
      <c r="Z78" s="116"/>
      <c r="AA78" s="116"/>
      <c r="AB78" s="117"/>
    </row>
  </sheetData>
  <mergeCells count="26">
    <mergeCell ref="E71:E72"/>
    <mergeCell ref="E73:E76"/>
    <mergeCell ref="I38:I39"/>
    <mergeCell ref="J38:M38"/>
    <mergeCell ref="N38:N39"/>
    <mergeCell ref="O38:O39"/>
    <mergeCell ref="P38:Q38"/>
    <mergeCell ref="R38:R39"/>
    <mergeCell ref="U37:U39"/>
    <mergeCell ref="V37:V39"/>
    <mergeCell ref="B2:AA2"/>
    <mergeCell ref="C37:C39"/>
    <mergeCell ref="D37:D39"/>
    <mergeCell ref="E37:E39"/>
    <mergeCell ref="F37:F39"/>
    <mergeCell ref="G37:G39"/>
    <mergeCell ref="H37:H39"/>
    <mergeCell ref="I37:N37"/>
    <mergeCell ref="O37:R37"/>
    <mergeCell ref="S37:S39"/>
    <mergeCell ref="W37:W39"/>
    <mergeCell ref="X37:X39"/>
    <mergeCell ref="Y37:Z37"/>
    <mergeCell ref="AA37:AA39"/>
    <mergeCell ref="Y38:Y39"/>
    <mergeCell ref="Z38:Z39"/>
  </mergeCells>
  <phoneticPr fontId="3"/>
  <conditionalFormatting sqref="C74:D75">
    <cfRule type="expression" dxfId="1" priority="2">
      <formula>$G$67&lt;&gt;"-"</formula>
    </cfRule>
  </conditionalFormatting>
  <conditionalFormatting sqref="C76:D76">
    <cfRule type="expression" dxfId="0" priority="1">
      <formula>$G$67="-"</formula>
    </cfRule>
  </conditionalFormatting>
  <dataValidations count="1">
    <dataValidation allowBlank="1" showInputMessage="1" showErrorMessage="1" sqref="Y40:Y42"/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8" scale="3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S102"/>
  <sheetViews>
    <sheetView showGridLines="0" topLeftCell="A58" zoomScale="90" zoomScaleNormal="90" workbookViewId="0">
      <selection activeCell="G9" sqref="G9"/>
    </sheetView>
  </sheetViews>
  <sheetFormatPr defaultRowHeight="14.1" customHeight="1" x14ac:dyDescent="0.15"/>
  <cols>
    <col min="1" max="1" width="1.125" style="132" customWidth="1"/>
    <col min="2" max="2" width="3.625" style="132" customWidth="1"/>
    <col min="3" max="3" width="2.75" style="132" customWidth="1"/>
    <col min="4" max="4" width="32.625" style="132" customWidth="1"/>
    <col min="5" max="5" width="30.375" style="132" bestFit="1" customWidth="1"/>
    <col min="6" max="6" width="12" style="132" bestFit="1" customWidth="1"/>
    <col min="7" max="7" width="35.625" style="132" customWidth="1"/>
    <col min="8" max="10" width="15" style="132" customWidth="1"/>
    <col min="11" max="11" width="4.875" style="132" customWidth="1"/>
    <col min="12" max="12" width="10.125" style="132" bestFit="1" customWidth="1"/>
    <col min="13" max="13" width="15" style="132" customWidth="1"/>
    <col min="14" max="14" width="3.5" style="132" customWidth="1"/>
    <col min="15" max="19" width="9" style="132" hidden="1" customWidth="1"/>
    <col min="20" max="20" width="9" style="132" customWidth="1"/>
    <col min="21" max="16384" width="9" style="132"/>
  </cols>
  <sheetData>
    <row r="1" spans="1:14" ht="18" customHeight="1" x14ac:dyDescent="0.15">
      <c r="A1" s="130"/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1" t="s">
        <v>167</v>
      </c>
    </row>
    <row r="2" spans="1:14" s="12" customFormat="1" ht="18" customHeight="1" thickBot="1" x14ac:dyDescent="0.2">
      <c r="A2" s="203" t="s">
        <v>150</v>
      </c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</row>
    <row r="3" spans="1:14" s="12" customFormat="1" ht="6.75" customHeight="1" x14ac:dyDescent="0.15">
      <c r="A3" s="11"/>
      <c r="F3" s="11"/>
      <c r="G3" s="11"/>
      <c r="H3" s="11"/>
      <c r="I3" s="11"/>
      <c r="J3" s="11"/>
      <c r="L3" s="13"/>
      <c r="M3" s="13"/>
    </row>
    <row r="4" spans="1:14" s="12" customFormat="1" ht="18.75" customHeight="1" x14ac:dyDescent="0.15">
      <c r="A4" s="11"/>
      <c r="B4" s="208">
        <v>42825</v>
      </c>
      <c r="C4" s="208"/>
      <c r="D4" s="208"/>
      <c r="E4" s="208"/>
      <c r="F4" s="208"/>
      <c r="G4" s="208"/>
      <c r="H4" s="208"/>
      <c r="I4" s="208"/>
      <c r="J4" s="208"/>
      <c r="K4" s="208"/>
      <c r="L4" s="208"/>
      <c r="M4" s="208"/>
    </row>
    <row r="5" spans="1:14" s="12" customFormat="1" ht="14.1" customHeight="1" x14ac:dyDescent="0.15">
      <c r="A5" s="11"/>
      <c r="B5" s="16"/>
      <c r="C5" s="16"/>
      <c r="D5" s="17"/>
      <c r="E5" s="16"/>
      <c r="F5" s="16"/>
      <c r="G5" s="11"/>
      <c r="H5" s="11"/>
      <c r="I5" s="11"/>
      <c r="J5" s="18" t="s">
        <v>8</v>
      </c>
      <c r="K5" s="19"/>
      <c r="L5" s="209" t="s">
        <v>64</v>
      </c>
      <c r="M5" s="209"/>
    </row>
    <row r="6" spans="1:14" s="12" customFormat="1" ht="14.1" customHeight="1" x14ac:dyDescent="0.15">
      <c r="A6" s="20"/>
      <c r="B6" s="210" t="s">
        <v>78</v>
      </c>
      <c r="C6" s="211"/>
      <c r="D6" s="212"/>
      <c r="E6" s="128" t="s">
        <v>79</v>
      </c>
      <c r="F6" s="128" t="s">
        <v>9</v>
      </c>
      <c r="G6" s="128" t="s">
        <v>10</v>
      </c>
      <c r="H6" s="128" t="s">
        <v>11</v>
      </c>
      <c r="I6" s="128" t="s">
        <v>12</v>
      </c>
      <c r="J6" s="58" t="s">
        <v>13</v>
      </c>
      <c r="K6" s="15"/>
      <c r="L6" s="58" t="s">
        <v>14</v>
      </c>
      <c r="M6" s="129" t="s">
        <v>15</v>
      </c>
    </row>
    <row r="7" spans="1:14" s="12" customFormat="1" ht="14.1" customHeight="1" x14ac:dyDescent="0.15">
      <c r="A7" s="20"/>
      <c r="B7" s="213" t="s">
        <v>80</v>
      </c>
      <c r="C7" s="214"/>
      <c r="D7" s="214"/>
      <c r="E7" s="214"/>
      <c r="F7" s="214"/>
      <c r="G7" s="214"/>
      <c r="H7" s="127"/>
      <c r="I7" s="127"/>
      <c r="J7" s="22"/>
      <c r="K7" s="23"/>
      <c r="L7" s="19"/>
      <c r="M7" s="19"/>
      <c r="N7" s="133"/>
    </row>
    <row r="8" spans="1:14" s="12" customFormat="1" ht="14.1" customHeight="1" thickBot="1" x14ac:dyDescent="0.2">
      <c r="A8" s="20"/>
      <c r="B8" s="213" t="s">
        <v>81</v>
      </c>
      <c r="C8" s="214"/>
      <c r="D8" s="214"/>
      <c r="E8" s="214"/>
      <c r="F8" s="214"/>
      <c r="G8" s="214"/>
      <c r="H8" s="127"/>
      <c r="I8" s="127"/>
      <c r="J8" s="22"/>
      <c r="K8" s="19"/>
      <c r="L8" s="19"/>
      <c r="M8" s="19"/>
      <c r="N8" s="133"/>
    </row>
    <row r="9" spans="1:14" s="12" customFormat="1" ht="14.1" customHeight="1" thickTop="1" x14ac:dyDescent="0.15">
      <c r="A9" s="20"/>
      <c r="B9" s="24"/>
      <c r="C9" s="25" t="s">
        <v>82</v>
      </c>
      <c r="D9" s="26"/>
      <c r="E9" s="27"/>
      <c r="F9" s="28"/>
      <c r="G9" s="29"/>
      <c r="H9" s="134"/>
      <c r="I9" s="134"/>
      <c r="J9" s="135"/>
      <c r="K9" s="19"/>
      <c r="L9" s="5"/>
      <c r="M9" s="136" t="str">
        <f>IF(L9="○",J9,"")</f>
        <v/>
      </c>
    </row>
    <row r="10" spans="1:14" s="12" customFormat="1" ht="14.1" customHeight="1" x14ac:dyDescent="0.15">
      <c r="A10" s="20">
        <v>1</v>
      </c>
      <c r="B10" s="23"/>
      <c r="C10" s="30" t="s">
        <v>83</v>
      </c>
      <c r="D10" s="31"/>
      <c r="E10" s="10"/>
      <c r="F10" s="32"/>
      <c r="G10" s="10"/>
      <c r="H10" s="137"/>
      <c r="I10" s="137"/>
      <c r="J10" s="51"/>
      <c r="K10" s="19"/>
      <c r="L10" s="6"/>
      <c r="M10" s="138" t="str">
        <f t="shared" ref="M10:M31" si="0">IF(L10="○",J10,"")</f>
        <v/>
      </c>
    </row>
    <row r="11" spans="1:14" s="12" customFormat="1" ht="14.1" customHeight="1" x14ac:dyDescent="0.15">
      <c r="A11" s="20">
        <v>1</v>
      </c>
      <c r="B11" s="23"/>
      <c r="C11" s="30" t="s">
        <v>84</v>
      </c>
      <c r="D11" s="31"/>
      <c r="E11" s="10"/>
      <c r="F11" s="32"/>
      <c r="G11" s="10"/>
      <c r="H11" s="137"/>
      <c r="I11" s="137"/>
      <c r="J11" s="51"/>
      <c r="K11" s="19"/>
      <c r="L11" s="6"/>
      <c r="M11" s="138" t="str">
        <f t="shared" si="0"/>
        <v/>
      </c>
    </row>
    <row r="12" spans="1:14" s="12" customFormat="1" ht="14.1" customHeight="1" x14ac:dyDescent="0.15">
      <c r="A12" s="20">
        <v>1</v>
      </c>
      <c r="B12" s="23"/>
      <c r="C12" s="30" t="s">
        <v>85</v>
      </c>
      <c r="D12" s="31"/>
      <c r="E12" s="10"/>
      <c r="F12" s="32"/>
      <c r="G12" s="10"/>
      <c r="H12" s="137"/>
      <c r="I12" s="137"/>
      <c r="J12" s="51"/>
      <c r="K12" s="19"/>
      <c r="L12" s="6"/>
      <c r="M12" s="138" t="str">
        <f t="shared" si="0"/>
        <v/>
      </c>
    </row>
    <row r="13" spans="1:14" s="12" customFormat="1" ht="14.1" customHeight="1" x14ac:dyDescent="0.15">
      <c r="A13" s="20">
        <v>1</v>
      </c>
      <c r="B13" s="23"/>
      <c r="C13" s="30" t="s">
        <v>86</v>
      </c>
      <c r="D13" s="31"/>
      <c r="E13" s="10"/>
      <c r="F13" s="32"/>
      <c r="G13" s="10"/>
      <c r="H13" s="137"/>
      <c r="I13" s="137"/>
      <c r="J13" s="51"/>
      <c r="K13" s="19"/>
      <c r="L13" s="6"/>
      <c r="M13" s="138" t="str">
        <f t="shared" si="0"/>
        <v/>
      </c>
    </row>
    <row r="14" spans="1:14" s="12" customFormat="1" ht="14.1" customHeight="1" x14ac:dyDescent="0.15">
      <c r="A14" s="20">
        <v>1</v>
      </c>
      <c r="B14" s="23"/>
      <c r="C14" s="30" t="s">
        <v>87</v>
      </c>
      <c r="D14" s="31"/>
      <c r="E14" s="10"/>
      <c r="F14" s="32"/>
      <c r="G14" s="10"/>
      <c r="H14" s="137"/>
      <c r="I14" s="137"/>
      <c r="J14" s="51"/>
      <c r="K14" s="19"/>
      <c r="L14" s="6"/>
      <c r="M14" s="138" t="str">
        <f t="shared" si="0"/>
        <v/>
      </c>
    </row>
    <row r="15" spans="1:14" s="12" customFormat="1" ht="14.1" customHeight="1" x14ac:dyDescent="0.15">
      <c r="A15" s="20">
        <v>1</v>
      </c>
      <c r="B15" s="23"/>
      <c r="C15" s="30" t="s">
        <v>88</v>
      </c>
      <c r="D15" s="31"/>
      <c r="E15" s="10"/>
      <c r="F15" s="32"/>
      <c r="G15" s="10"/>
      <c r="H15" s="137"/>
      <c r="I15" s="137"/>
      <c r="J15" s="51"/>
      <c r="K15" s="19"/>
      <c r="L15" s="6"/>
      <c r="M15" s="138" t="str">
        <f t="shared" si="0"/>
        <v/>
      </c>
    </row>
    <row r="16" spans="1:14" s="12" customFormat="1" ht="14.1" customHeight="1" x14ac:dyDescent="0.15">
      <c r="A16" s="20">
        <v>1</v>
      </c>
      <c r="B16" s="23"/>
      <c r="C16" s="30" t="s">
        <v>89</v>
      </c>
      <c r="D16" s="31"/>
      <c r="E16" s="10"/>
      <c r="F16" s="32"/>
      <c r="G16" s="10"/>
      <c r="H16" s="137"/>
      <c r="I16" s="137"/>
      <c r="J16" s="51"/>
      <c r="K16" s="19"/>
      <c r="L16" s="6"/>
      <c r="M16" s="138" t="str">
        <f t="shared" si="0"/>
        <v/>
      </c>
    </row>
    <row r="17" spans="1:15" s="12" customFormat="1" ht="14.1" customHeight="1" x14ac:dyDescent="0.15">
      <c r="A17" s="20">
        <v>1</v>
      </c>
      <c r="B17" s="23"/>
      <c r="C17" s="30" t="s">
        <v>90</v>
      </c>
      <c r="D17" s="31"/>
      <c r="E17" s="10"/>
      <c r="F17" s="32"/>
      <c r="G17" s="10"/>
      <c r="H17" s="137"/>
      <c r="I17" s="137"/>
      <c r="J17" s="51"/>
      <c r="K17" s="19"/>
      <c r="L17" s="6"/>
      <c r="M17" s="138" t="str">
        <f t="shared" si="0"/>
        <v/>
      </c>
    </row>
    <row r="18" spans="1:15" s="12" customFormat="1" ht="14.1" customHeight="1" x14ac:dyDescent="0.15">
      <c r="A18" s="20">
        <v>1</v>
      </c>
      <c r="B18" s="23"/>
      <c r="C18" s="30" t="s">
        <v>91</v>
      </c>
      <c r="D18" s="31"/>
      <c r="E18" s="10"/>
      <c r="F18" s="32"/>
      <c r="G18" s="10"/>
      <c r="H18" s="137"/>
      <c r="I18" s="137"/>
      <c r="J18" s="51"/>
      <c r="K18" s="19"/>
      <c r="L18" s="6"/>
      <c r="M18" s="138" t="str">
        <f t="shared" si="0"/>
        <v/>
      </c>
    </row>
    <row r="19" spans="1:15" s="12" customFormat="1" ht="14.1" customHeight="1" x14ac:dyDescent="0.15">
      <c r="A19" s="20">
        <v>1</v>
      </c>
      <c r="B19" s="23"/>
      <c r="C19" s="30" t="s">
        <v>92</v>
      </c>
      <c r="D19" s="31"/>
      <c r="E19" s="10"/>
      <c r="F19" s="32"/>
      <c r="G19" s="10"/>
      <c r="H19" s="137"/>
      <c r="I19" s="137"/>
      <c r="J19" s="51"/>
      <c r="K19" s="19"/>
      <c r="L19" s="6"/>
      <c r="M19" s="138" t="str">
        <f t="shared" si="0"/>
        <v/>
      </c>
    </row>
    <row r="20" spans="1:15" s="12" customFormat="1" ht="14.1" customHeight="1" x14ac:dyDescent="0.15">
      <c r="A20" s="20">
        <v>1</v>
      </c>
      <c r="B20" s="23"/>
      <c r="C20" s="30" t="s">
        <v>93</v>
      </c>
      <c r="D20" s="31"/>
      <c r="E20" s="10"/>
      <c r="F20" s="32"/>
      <c r="G20" s="10"/>
      <c r="H20" s="137"/>
      <c r="I20" s="137"/>
      <c r="J20" s="51"/>
      <c r="K20" s="19"/>
      <c r="L20" s="6"/>
      <c r="M20" s="138" t="str">
        <f t="shared" si="0"/>
        <v/>
      </c>
    </row>
    <row r="21" spans="1:15" s="12" customFormat="1" ht="14.1" customHeight="1" x14ac:dyDescent="0.15">
      <c r="A21" s="20">
        <v>1</v>
      </c>
      <c r="B21" s="23"/>
      <c r="C21" s="30" t="s">
        <v>94</v>
      </c>
      <c r="D21" s="31"/>
      <c r="E21" s="10"/>
      <c r="F21" s="32"/>
      <c r="G21" s="10"/>
      <c r="H21" s="137"/>
      <c r="I21" s="137"/>
      <c r="J21" s="51"/>
      <c r="K21" s="19"/>
      <c r="L21" s="6"/>
      <c r="M21" s="138" t="str">
        <f t="shared" si="0"/>
        <v/>
      </c>
    </row>
    <row r="22" spans="1:15" s="12" customFormat="1" ht="14.1" customHeight="1" x14ac:dyDescent="0.15">
      <c r="A22" s="20">
        <v>1</v>
      </c>
      <c r="B22" s="23"/>
      <c r="C22" s="30" t="s">
        <v>95</v>
      </c>
      <c r="D22" s="31"/>
      <c r="E22" s="10"/>
      <c r="F22" s="32"/>
      <c r="G22" s="10"/>
      <c r="H22" s="137"/>
      <c r="I22" s="137"/>
      <c r="J22" s="51"/>
      <c r="K22" s="19"/>
      <c r="L22" s="6"/>
      <c r="M22" s="138" t="str">
        <f t="shared" si="0"/>
        <v/>
      </c>
    </row>
    <row r="23" spans="1:15" s="12" customFormat="1" ht="14.1" customHeight="1" x14ac:dyDescent="0.15">
      <c r="A23" s="20">
        <v>1</v>
      </c>
      <c r="B23" s="23"/>
      <c r="C23" s="30" t="s">
        <v>96</v>
      </c>
      <c r="D23" s="31"/>
      <c r="E23" s="10"/>
      <c r="F23" s="32"/>
      <c r="G23" s="10"/>
      <c r="H23" s="137"/>
      <c r="I23" s="137"/>
      <c r="J23" s="51"/>
      <c r="K23" s="19"/>
      <c r="L23" s="6"/>
      <c r="M23" s="138" t="str">
        <f t="shared" si="0"/>
        <v/>
      </c>
    </row>
    <row r="24" spans="1:15" s="12" customFormat="1" ht="14.1" customHeight="1" x14ac:dyDescent="0.15">
      <c r="A24" s="20">
        <v>1</v>
      </c>
      <c r="B24" s="23"/>
      <c r="C24" s="30" t="s">
        <v>97</v>
      </c>
      <c r="D24" s="31"/>
      <c r="E24" s="10"/>
      <c r="F24" s="32"/>
      <c r="G24" s="10"/>
      <c r="H24" s="137"/>
      <c r="I24" s="137"/>
      <c r="J24" s="51"/>
      <c r="K24" s="19"/>
      <c r="L24" s="6"/>
      <c r="M24" s="138" t="str">
        <f t="shared" si="0"/>
        <v/>
      </c>
    </row>
    <row r="25" spans="1:15" s="12" customFormat="1" ht="14.1" customHeight="1" x14ac:dyDescent="0.15">
      <c r="A25" s="20">
        <v>1</v>
      </c>
      <c r="B25" s="23"/>
      <c r="C25" s="30" t="s">
        <v>98</v>
      </c>
      <c r="D25" s="31"/>
      <c r="E25" s="10"/>
      <c r="F25" s="32"/>
      <c r="G25" s="10"/>
      <c r="H25" s="137"/>
      <c r="I25" s="137"/>
      <c r="J25" s="51"/>
      <c r="K25" s="19"/>
      <c r="L25" s="6"/>
      <c r="M25" s="138" t="str">
        <f t="shared" si="0"/>
        <v/>
      </c>
    </row>
    <row r="26" spans="1:15" s="12" customFormat="1" ht="14.1" customHeight="1" x14ac:dyDescent="0.15">
      <c r="A26" s="20">
        <v>1</v>
      </c>
      <c r="B26" s="23"/>
      <c r="C26" s="30" t="s">
        <v>99</v>
      </c>
      <c r="D26" s="31"/>
      <c r="E26" s="10"/>
      <c r="F26" s="32"/>
      <c r="G26" s="10"/>
      <c r="H26" s="137"/>
      <c r="I26" s="137"/>
      <c r="J26" s="51"/>
      <c r="K26" s="19"/>
      <c r="L26" s="6"/>
      <c r="M26" s="138" t="str">
        <f t="shared" si="0"/>
        <v/>
      </c>
    </row>
    <row r="27" spans="1:15" s="12" customFormat="1" ht="14.1" customHeight="1" x14ac:dyDescent="0.15">
      <c r="A27" s="20">
        <v>1</v>
      </c>
      <c r="B27" s="23"/>
      <c r="C27" s="30" t="s">
        <v>100</v>
      </c>
      <c r="D27" s="31"/>
      <c r="E27" s="10"/>
      <c r="F27" s="32"/>
      <c r="G27" s="10"/>
      <c r="H27" s="137"/>
      <c r="I27" s="137"/>
      <c r="J27" s="51"/>
      <c r="K27" s="19"/>
      <c r="L27" s="6"/>
      <c r="M27" s="138" t="str">
        <f t="shared" si="0"/>
        <v/>
      </c>
    </row>
    <row r="28" spans="1:15" s="12" customFormat="1" ht="14.1" customHeight="1" x14ac:dyDescent="0.15">
      <c r="A28" s="20">
        <v>1</v>
      </c>
      <c r="B28" s="23"/>
      <c r="C28" s="30" t="s">
        <v>101</v>
      </c>
      <c r="D28" s="31"/>
      <c r="E28" s="10"/>
      <c r="F28" s="32"/>
      <c r="G28" s="10"/>
      <c r="H28" s="137"/>
      <c r="I28" s="137"/>
      <c r="J28" s="51"/>
      <c r="K28" s="19"/>
      <c r="L28" s="6"/>
      <c r="M28" s="138" t="str">
        <f t="shared" si="0"/>
        <v/>
      </c>
    </row>
    <row r="29" spans="1:15" s="12" customFormat="1" ht="14.1" customHeight="1" x14ac:dyDescent="0.15">
      <c r="A29" s="20">
        <v>1</v>
      </c>
      <c r="B29" s="23"/>
      <c r="C29" s="30" t="s">
        <v>102</v>
      </c>
      <c r="D29" s="31"/>
      <c r="E29" s="10"/>
      <c r="F29" s="32"/>
      <c r="G29" s="10"/>
      <c r="H29" s="137"/>
      <c r="I29" s="137"/>
      <c r="J29" s="51"/>
      <c r="K29" s="19"/>
      <c r="L29" s="6"/>
      <c r="M29" s="138" t="str">
        <f t="shared" si="0"/>
        <v/>
      </c>
    </row>
    <row r="30" spans="1:15" s="12" customFormat="1" ht="14.1" customHeight="1" x14ac:dyDescent="0.15">
      <c r="A30" s="20">
        <v>1</v>
      </c>
      <c r="B30" s="23"/>
      <c r="C30" s="30" t="s">
        <v>103</v>
      </c>
      <c r="D30" s="31"/>
      <c r="E30" s="10"/>
      <c r="F30" s="32"/>
      <c r="G30" s="10"/>
      <c r="H30" s="137"/>
      <c r="I30" s="137"/>
      <c r="J30" s="51"/>
      <c r="K30" s="19"/>
      <c r="L30" s="6"/>
      <c r="M30" s="138" t="str">
        <f t="shared" si="0"/>
        <v/>
      </c>
    </row>
    <row r="31" spans="1:15" s="141" customFormat="1" ht="14.1" customHeight="1" thickBot="1" x14ac:dyDescent="0.2">
      <c r="A31" s="20">
        <v>1</v>
      </c>
      <c r="B31" s="33"/>
      <c r="C31" s="34"/>
      <c r="D31" s="35"/>
      <c r="E31" s="36"/>
      <c r="F31" s="37"/>
      <c r="G31" s="38"/>
      <c r="H31" s="139"/>
      <c r="I31" s="139"/>
      <c r="J31" s="39"/>
      <c r="K31" s="40"/>
      <c r="L31" s="7"/>
      <c r="M31" s="140" t="str">
        <f t="shared" si="0"/>
        <v/>
      </c>
    </row>
    <row r="32" spans="1:15" s="141" customFormat="1" ht="14.1" customHeight="1" thickTop="1" x14ac:dyDescent="0.15">
      <c r="A32" s="20"/>
      <c r="B32" s="204" t="s">
        <v>16</v>
      </c>
      <c r="C32" s="205"/>
      <c r="D32" s="205"/>
      <c r="E32" s="205"/>
      <c r="F32" s="205"/>
      <c r="G32" s="205"/>
      <c r="H32" s="166">
        <f>SUM(H9:H31)</f>
        <v>0</v>
      </c>
      <c r="I32" s="166">
        <f>SUM(I9:I31)</f>
        <v>0</v>
      </c>
      <c r="J32" s="167">
        <f>SUM(J9:J31)</f>
        <v>0</v>
      </c>
      <c r="K32" s="41"/>
      <c r="L32" s="15"/>
      <c r="M32" s="41"/>
      <c r="O32" s="141" t="s">
        <v>104</v>
      </c>
    </row>
    <row r="33" spans="1:16" s="141" customFormat="1" ht="14.1" customHeight="1" x14ac:dyDescent="0.15">
      <c r="A33" s="20"/>
      <c r="B33" s="206" t="s">
        <v>17</v>
      </c>
      <c r="C33" s="207"/>
      <c r="D33" s="207"/>
      <c r="E33" s="207"/>
      <c r="F33" s="207"/>
      <c r="G33" s="207"/>
      <c r="H33" s="127"/>
      <c r="I33" s="127"/>
      <c r="J33" s="22"/>
      <c r="K33" s="10"/>
      <c r="L33" s="15"/>
      <c r="M33" s="41"/>
    </row>
    <row r="34" spans="1:16" s="141" customFormat="1" ht="14.1" customHeight="1" thickBot="1" x14ac:dyDescent="0.2">
      <c r="A34" s="20"/>
      <c r="B34" s="206" t="s">
        <v>18</v>
      </c>
      <c r="C34" s="207"/>
      <c r="D34" s="207"/>
      <c r="E34" s="207"/>
      <c r="F34" s="207"/>
      <c r="G34" s="207"/>
      <c r="H34" s="127"/>
      <c r="I34" s="127"/>
      <c r="J34" s="22"/>
      <c r="K34" s="41"/>
      <c r="L34" s="15"/>
      <c r="M34" s="41"/>
    </row>
    <row r="35" spans="1:16" s="12" customFormat="1" ht="14.1" customHeight="1" thickTop="1" x14ac:dyDescent="0.15">
      <c r="A35" s="20"/>
      <c r="B35" s="42"/>
      <c r="C35" s="43" t="s">
        <v>105</v>
      </c>
      <c r="D35" s="44"/>
      <c r="E35" s="10"/>
      <c r="F35" s="45"/>
      <c r="G35" s="10"/>
      <c r="H35" s="137"/>
      <c r="I35" s="137"/>
      <c r="J35" s="135"/>
      <c r="K35" s="40"/>
      <c r="L35" s="8"/>
      <c r="M35" s="136" t="str">
        <f t="shared" ref="M35:M38" si="1">IF(L35="○",J35,"")</f>
        <v/>
      </c>
    </row>
    <row r="36" spans="1:16" s="12" customFormat="1" ht="14.1" customHeight="1" x14ac:dyDescent="0.15">
      <c r="A36" s="20">
        <v>1</v>
      </c>
      <c r="B36" s="42"/>
      <c r="C36" s="43" t="s">
        <v>20</v>
      </c>
      <c r="D36" s="46"/>
      <c r="E36" s="10"/>
      <c r="F36" s="45"/>
      <c r="G36" s="10"/>
      <c r="H36" s="137"/>
      <c r="I36" s="137"/>
      <c r="J36" s="51">
        <f>+H36-I36</f>
        <v>0</v>
      </c>
      <c r="K36" s="40"/>
      <c r="L36" s="9"/>
      <c r="M36" s="138" t="str">
        <f t="shared" si="1"/>
        <v/>
      </c>
    </row>
    <row r="37" spans="1:16" s="12" customFormat="1" ht="14.1" customHeight="1" x14ac:dyDescent="0.15">
      <c r="A37" s="20">
        <v>1</v>
      </c>
      <c r="B37" s="42"/>
      <c r="C37" s="43" t="s">
        <v>106</v>
      </c>
      <c r="D37" s="46"/>
      <c r="E37" s="10"/>
      <c r="F37" s="45"/>
      <c r="G37" s="10"/>
      <c r="H37" s="137"/>
      <c r="I37" s="137"/>
      <c r="J37" s="51"/>
      <c r="K37" s="40"/>
      <c r="L37" s="9"/>
      <c r="M37" s="138" t="str">
        <f t="shared" si="1"/>
        <v/>
      </c>
    </row>
    <row r="38" spans="1:16" s="12" customFormat="1" ht="14.1" customHeight="1" x14ac:dyDescent="0.15">
      <c r="A38" s="20">
        <v>1</v>
      </c>
      <c r="B38" s="42"/>
      <c r="C38" s="43" t="s">
        <v>107</v>
      </c>
      <c r="D38" s="46"/>
      <c r="E38" s="10"/>
      <c r="F38" s="45"/>
      <c r="G38" s="10"/>
      <c r="H38" s="137"/>
      <c r="I38" s="137"/>
      <c r="J38" s="51"/>
      <c r="K38" s="40"/>
      <c r="L38" s="9"/>
      <c r="M38" s="138" t="str">
        <f t="shared" si="1"/>
        <v/>
      </c>
    </row>
    <row r="39" spans="1:16" s="12" customFormat="1" ht="14.1" customHeight="1" thickBot="1" x14ac:dyDescent="0.2">
      <c r="A39" s="20">
        <v>1</v>
      </c>
      <c r="B39" s="33"/>
      <c r="C39" s="34"/>
      <c r="D39" s="35"/>
      <c r="E39" s="36"/>
      <c r="F39" s="47"/>
      <c r="G39" s="36"/>
      <c r="H39" s="139"/>
      <c r="I39" s="139"/>
      <c r="J39" s="48"/>
      <c r="K39" s="40"/>
      <c r="L39" s="7"/>
      <c r="M39" s="142"/>
    </row>
    <row r="40" spans="1:16" s="12" customFormat="1" ht="14.1" customHeight="1" thickTop="1" x14ac:dyDescent="0.15">
      <c r="A40" s="20"/>
      <c r="B40" s="204" t="s">
        <v>19</v>
      </c>
      <c r="C40" s="205"/>
      <c r="D40" s="205"/>
      <c r="E40" s="205"/>
      <c r="F40" s="205"/>
      <c r="G40" s="205"/>
      <c r="H40" s="168">
        <f>SUM(H35:H39)</f>
        <v>0</v>
      </c>
      <c r="I40" s="168">
        <f>SUM(I35:I39)</f>
        <v>0</v>
      </c>
      <c r="J40" s="168">
        <f>SUM(J35:J39)</f>
        <v>0</v>
      </c>
      <c r="K40" s="49"/>
      <c r="L40" s="15"/>
      <c r="M40" s="50"/>
      <c r="P40" s="12" t="s">
        <v>104</v>
      </c>
    </row>
    <row r="41" spans="1:16" s="12" customFormat="1" ht="14.1" customHeight="1" thickBot="1" x14ac:dyDescent="0.2">
      <c r="A41" s="20"/>
      <c r="B41" s="206" t="s">
        <v>171</v>
      </c>
      <c r="C41" s="207"/>
      <c r="D41" s="207"/>
      <c r="E41" s="207"/>
      <c r="F41" s="207"/>
      <c r="G41" s="207"/>
      <c r="H41" s="127"/>
      <c r="I41" s="127"/>
      <c r="J41" s="22"/>
      <c r="K41" s="41"/>
      <c r="L41" s="15"/>
      <c r="M41" s="41"/>
    </row>
    <row r="42" spans="1:16" s="12" customFormat="1" ht="14.1" customHeight="1" thickTop="1" x14ac:dyDescent="0.15">
      <c r="A42" s="20"/>
      <c r="B42" s="42"/>
      <c r="C42" s="43" t="s">
        <v>105</v>
      </c>
      <c r="D42" s="46"/>
      <c r="E42" s="143"/>
      <c r="F42" s="143"/>
      <c r="G42" s="143"/>
      <c r="H42" s="143"/>
      <c r="I42" s="144"/>
      <c r="J42" s="145"/>
      <c r="K42" s="40"/>
      <c r="L42" s="8"/>
      <c r="M42" s="136" t="str">
        <f t="shared" ref="M42:M60" si="2">IF(L42="○",J42,"")</f>
        <v/>
      </c>
    </row>
    <row r="43" spans="1:16" s="12" customFormat="1" ht="14.1" customHeight="1" x14ac:dyDescent="0.15">
      <c r="A43" s="20">
        <v>1</v>
      </c>
      <c r="B43" s="42"/>
      <c r="C43" s="43" t="s">
        <v>20</v>
      </c>
      <c r="D43" s="46"/>
      <c r="E43" s="169"/>
      <c r="F43" s="45"/>
      <c r="G43" s="143"/>
      <c r="H43" s="143"/>
      <c r="I43" s="143"/>
      <c r="J43" s="51">
        <f t="shared" ref="J43:J52" si="3">+H43-I43</f>
        <v>0</v>
      </c>
      <c r="K43" s="40"/>
      <c r="L43" s="9"/>
      <c r="M43" s="138" t="str">
        <f t="shared" si="2"/>
        <v/>
      </c>
    </row>
    <row r="44" spans="1:16" s="12" customFormat="1" ht="14.1" customHeight="1" x14ac:dyDescent="0.15">
      <c r="A44" s="20">
        <v>1</v>
      </c>
      <c r="B44" s="42"/>
      <c r="C44" s="43" t="s">
        <v>108</v>
      </c>
      <c r="D44" s="46"/>
      <c r="E44" s="169"/>
      <c r="F44" s="45"/>
      <c r="G44" s="143"/>
      <c r="H44" s="143"/>
      <c r="I44" s="143"/>
      <c r="J44" s="51">
        <f t="shared" si="3"/>
        <v>0</v>
      </c>
      <c r="K44" s="40"/>
      <c r="L44" s="9"/>
      <c r="M44" s="138" t="str">
        <f t="shared" si="2"/>
        <v/>
      </c>
    </row>
    <row r="45" spans="1:16" s="12" customFormat="1" ht="14.1" customHeight="1" x14ac:dyDescent="0.15">
      <c r="A45" s="20">
        <v>1</v>
      </c>
      <c r="B45" s="42"/>
      <c r="C45" s="43" t="s">
        <v>109</v>
      </c>
      <c r="D45" s="46"/>
      <c r="E45" s="169"/>
      <c r="F45" s="45"/>
      <c r="G45" s="143"/>
      <c r="H45" s="143"/>
      <c r="I45" s="143"/>
      <c r="J45" s="51">
        <f t="shared" si="3"/>
        <v>0</v>
      </c>
      <c r="K45" s="40"/>
      <c r="L45" s="9"/>
      <c r="M45" s="138" t="str">
        <f t="shared" si="2"/>
        <v/>
      </c>
    </row>
    <row r="46" spans="1:16" s="12" customFormat="1" ht="14.1" customHeight="1" x14ac:dyDescent="0.15">
      <c r="A46" s="20">
        <v>1</v>
      </c>
      <c r="B46" s="42"/>
      <c r="C46" s="43" t="s">
        <v>110</v>
      </c>
      <c r="D46" s="46"/>
      <c r="E46" s="169"/>
      <c r="F46" s="45"/>
      <c r="G46" s="143"/>
      <c r="H46" s="143"/>
      <c r="I46" s="143"/>
      <c r="J46" s="51">
        <f t="shared" si="3"/>
        <v>0</v>
      </c>
      <c r="K46" s="40"/>
      <c r="L46" s="9"/>
      <c r="M46" s="138" t="str">
        <f t="shared" si="2"/>
        <v/>
      </c>
    </row>
    <row r="47" spans="1:16" s="12" customFormat="1" ht="14.1" customHeight="1" x14ac:dyDescent="0.15">
      <c r="A47" s="20">
        <v>1</v>
      </c>
      <c r="B47" s="42"/>
      <c r="C47" s="43" t="s">
        <v>111</v>
      </c>
      <c r="D47" s="46"/>
      <c r="E47" s="169"/>
      <c r="F47" s="45"/>
      <c r="G47" s="143"/>
      <c r="H47" s="143"/>
      <c r="I47" s="143"/>
      <c r="J47" s="51">
        <f t="shared" si="3"/>
        <v>0</v>
      </c>
      <c r="K47" s="40"/>
      <c r="L47" s="9"/>
      <c r="M47" s="138" t="str">
        <f t="shared" si="2"/>
        <v/>
      </c>
    </row>
    <row r="48" spans="1:16" s="12" customFormat="1" ht="14.1" customHeight="1" x14ac:dyDescent="0.15">
      <c r="A48" s="20">
        <v>1</v>
      </c>
      <c r="B48" s="42"/>
      <c r="C48" s="43" t="s">
        <v>112</v>
      </c>
      <c r="D48" s="46"/>
      <c r="E48" s="169"/>
      <c r="F48" s="45"/>
      <c r="G48" s="143"/>
      <c r="H48" s="143"/>
      <c r="I48" s="143"/>
      <c r="J48" s="51">
        <f t="shared" si="3"/>
        <v>0</v>
      </c>
      <c r="K48" s="40"/>
      <c r="L48" s="9"/>
      <c r="M48" s="138" t="str">
        <f t="shared" si="2"/>
        <v/>
      </c>
    </row>
    <row r="49" spans="1:17" s="12" customFormat="1" ht="14.1" customHeight="1" x14ac:dyDescent="0.15">
      <c r="A49" s="20">
        <v>1</v>
      </c>
      <c r="B49" s="42"/>
      <c r="C49" s="43" t="s">
        <v>113</v>
      </c>
      <c r="D49" s="46"/>
      <c r="E49" s="169"/>
      <c r="F49" s="45"/>
      <c r="G49" s="143"/>
      <c r="H49" s="143"/>
      <c r="I49" s="143"/>
      <c r="J49" s="51">
        <f t="shared" si="3"/>
        <v>0</v>
      </c>
      <c r="K49" s="40"/>
      <c r="L49" s="9"/>
      <c r="M49" s="138" t="str">
        <f t="shared" si="2"/>
        <v/>
      </c>
    </row>
    <row r="50" spans="1:17" s="12" customFormat="1" ht="14.1" customHeight="1" x14ac:dyDescent="0.15">
      <c r="A50" s="20">
        <v>1</v>
      </c>
      <c r="B50" s="42"/>
      <c r="C50" s="43" t="s">
        <v>114</v>
      </c>
      <c r="D50" s="46"/>
      <c r="E50" s="169"/>
      <c r="F50" s="45"/>
      <c r="G50" s="143"/>
      <c r="H50" s="143"/>
      <c r="I50" s="144"/>
      <c r="J50" s="51">
        <f t="shared" si="3"/>
        <v>0</v>
      </c>
      <c r="K50" s="40"/>
      <c r="L50" s="9"/>
      <c r="M50" s="138" t="str">
        <f t="shared" si="2"/>
        <v/>
      </c>
    </row>
    <row r="51" spans="1:17" s="12" customFormat="1" ht="14.1" customHeight="1" x14ac:dyDescent="0.15">
      <c r="A51" s="20">
        <v>1</v>
      </c>
      <c r="B51" s="42"/>
      <c r="C51" s="43" t="s">
        <v>115</v>
      </c>
      <c r="D51" s="46"/>
      <c r="E51" s="169"/>
      <c r="F51" s="45"/>
      <c r="G51" s="143"/>
      <c r="H51" s="143"/>
      <c r="I51" s="144"/>
      <c r="J51" s="51">
        <f t="shared" si="3"/>
        <v>0</v>
      </c>
      <c r="K51" s="40"/>
      <c r="L51" s="9"/>
      <c r="M51" s="138" t="str">
        <f t="shared" si="2"/>
        <v/>
      </c>
    </row>
    <row r="52" spans="1:17" s="12" customFormat="1" ht="14.1" customHeight="1" x14ac:dyDescent="0.15">
      <c r="A52" s="20">
        <v>1</v>
      </c>
      <c r="B52" s="42"/>
      <c r="C52" s="43" t="s">
        <v>116</v>
      </c>
      <c r="D52" s="46"/>
      <c r="E52" s="169"/>
      <c r="F52" s="45"/>
      <c r="G52" s="143"/>
      <c r="H52" s="143"/>
      <c r="I52" s="144"/>
      <c r="J52" s="51">
        <f t="shared" si="3"/>
        <v>0</v>
      </c>
      <c r="K52" s="40"/>
      <c r="L52" s="9"/>
      <c r="M52" s="138" t="str">
        <f t="shared" si="2"/>
        <v/>
      </c>
    </row>
    <row r="53" spans="1:17" s="12" customFormat="1" ht="14.1" customHeight="1" x14ac:dyDescent="0.15">
      <c r="A53" s="20">
        <v>1</v>
      </c>
      <c r="B53" s="42"/>
      <c r="C53" s="43" t="s">
        <v>107</v>
      </c>
      <c r="D53" s="46"/>
      <c r="E53" s="169"/>
      <c r="F53" s="45"/>
      <c r="G53" s="143"/>
      <c r="H53" s="143"/>
      <c r="I53" s="144"/>
      <c r="J53" s="51"/>
      <c r="K53" s="40"/>
      <c r="L53" s="9"/>
      <c r="M53" s="138" t="str">
        <f t="shared" si="2"/>
        <v/>
      </c>
    </row>
    <row r="54" spans="1:17" s="12" customFormat="1" ht="14.1" customHeight="1" x14ac:dyDescent="0.15">
      <c r="A54" s="20">
        <v>1</v>
      </c>
      <c r="B54" s="42"/>
      <c r="C54" s="43" t="s">
        <v>117</v>
      </c>
      <c r="D54" s="46"/>
      <c r="E54" s="169"/>
      <c r="F54" s="45"/>
      <c r="G54" s="143"/>
      <c r="H54" s="143"/>
      <c r="I54" s="144"/>
      <c r="J54" s="51"/>
      <c r="K54" s="40"/>
      <c r="L54" s="9"/>
      <c r="M54" s="138" t="str">
        <f t="shared" si="2"/>
        <v/>
      </c>
    </row>
    <row r="55" spans="1:17" s="12" customFormat="1" ht="14.1" customHeight="1" x14ac:dyDescent="0.15">
      <c r="A55" s="20">
        <v>1</v>
      </c>
      <c r="B55" s="42"/>
      <c r="C55" s="43" t="s">
        <v>118</v>
      </c>
      <c r="D55" s="46"/>
      <c r="E55" s="169"/>
      <c r="F55" s="45"/>
      <c r="G55" s="143"/>
      <c r="H55" s="143"/>
      <c r="I55" s="144"/>
      <c r="J55" s="51"/>
      <c r="K55" s="40"/>
      <c r="L55" s="9"/>
      <c r="M55" s="138" t="str">
        <f t="shared" si="2"/>
        <v/>
      </c>
    </row>
    <row r="56" spans="1:17" s="12" customFormat="1" ht="14.1" customHeight="1" x14ac:dyDescent="0.15">
      <c r="A56" s="20">
        <v>1</v>
      </c>
      <c r="B56" s="42"/>
      <c r="C56" s="43" t="s">
        <v>119</v>
      </c>
      <c r="D56" s="46"/>
      <c r="E56" s="169"/>
      <c r="F56" s="45"/>
      <c r="G56" s="143"/>
      <c r="H56" s="143"/>
      <c r="I56" s="144"/>
      <c r="J56" s="51"/>
      <c r="K56" s="40"/>
      <c r="L56" s="9"/>
      <c r="M56" s="138" t="str">
        <f t="shared" si="2"/>
        <v/>
      </c>
    </row>
    <row r="57" spans="1:17" s="12" customFormat="1" ht="14.1" customHeight="1" x14ac:dyDescent="0.15">
      <c r="A57" s="20">
        <v>1</v>
      </c>
      <c r="B57" s="42"/>
      <c r="C57" s="43" t="s">
        <v>120</v>
      </c>
      <c r="D57" s="46"/>
      <c r="E57" s="169"/>
      <c r="F57" s="45"/>
      <c r="G57" s="143"/>
      <c r="H57" s="143"/>
      <c r="I57" s="144"/>
      <c r="J57" s="51"/>
      <c r="K57" s="40"/>
      <c r="L57" s="9"/>
      <c r="M57" s="138" t="str">
        <f t="shared" si="2"/>
        <v/>
      </c>
    </row>
    <row r="58" spans="1:17" s="12" customFormat="1" ht="14.1" customHeight="1" x14ac:dyDescent="0.15">
      <c r="A58" s="20">
        <v>1</v>
      </c>
      <c r="B58" s="42"/>
      <c r="C58" s="43" t="s">
        <v>121</v>
      </c>
      <c r="D58" s="46"/>
      <c r="E58" s="169"/>
      <c r="F58" s="45"/>
      <c r="G58" s="143"/>
      <c r="H58" s="143"/>
      <c r="I58" s="144"/>
      <c r="J58" s="51"/>
      <c r="K58" s="40"/>
      <c r="L58" s="9"/>
      <c r="M58" s="138" t="str">
        <f t="shared" si="2"/>
        <v/>
      </c>
    </row>
    <row r="59" spans="1:17" s="12" customFormat="1" ht="14.1" customHeight="1" x14ac:dyDescent="0.15">
      <c r="A59" s="20">
        <v>1</v>
      </c>
      <c r="B59" s="42"/>
      <c r="C59" s="43" t="s">
        <v>122</v>
      </c>
      <c r="D59" s="46"/>
      <c r="E59" s="169"/>
      <c r="F59" s="45"/>
      <c r="G59" s="143"/>
      <c r="H59" s="143"/>
      <c r="I59" s="144"/>
      <c r="J59" s="51"/>
      <c r="K59" s="40"/>
      <c r="L59" s="9"/>
      <c r="M59" s="138" t="str">
        <f t="shared" si="2"/>
        <v/>
      </c>
    </row>
    <row r="60" spans="1:17" s="12" customFormat="1" ht="14.1" customHeight="1" x14ac:dyDescent="0.15">
      <c r="A60" s="20">
        <v>1</v>
      </c>
      <c r="B60" s="42"/>
      <c r="C60" s="43" t="s">
        <v>123</v>
      </c>
      <c r="D60" s="46"/>
      <c r="E60" s="169"/>
      <c r="F60" s="45"/>
      <c r="G60" s="143"/>
      <c r="H60" s="143"/>
      <c r="I60" s="144"/>
      <c r="J60" s="51"/>
      <c r="K60" s="40"/>
      <c r="L60" s="9"/>
      <c r="M60" s="138" t="str">
        <f t="shared" si="2"/>
        <v/>
      </c>
    </row>
    <row r="61" spans="1:17" s="12" customFormat="1" ht="14.1" customHeight="1" thickBot="1" x14ac:dyDescent="0.2">
      <c r="A61" s="20">
        <v>1</v>
      </c>
      <c r="B61" s="33"/>
      <c r="C61" s="34"/>
      <c r="D61" s="35"/>
      <c r="E61" s="36"/>
      <c r="F61" s="47"/>
      <c r="G61" s="36"/>
      <c r="H61" s="146"/>
      <c r="I61" s="146"/>
      <c r="J61" s="51"/>
      <c r="K61" s="40"/>
      <c r="L61" s="7"/>
      <c r="M61" s="142"/>
    </row>
    <row r="62" spans="1:17" s="12" customFormat="1" ht="14.1" customHeight="1" thickTop="1" x14ac:dyDescent="0.15">
      <c r="A62" s="20"/>
      <c r="B62" s="204" t="s">
        <v>170</v>
      </c>
      <c r="C62" s="205"/>
      <c r="D62" s="205"/>
      <c r="E62" s="205"/>
      <c r="F62" s="205"/>
      <c r="G62" s="205"/>
      <c r="H62" s="166">
        <f>SUM(H42:H61)</f>
        <v>0</v>
      </c>
      <c r="I62" s="166">
        <f>SUM(I42:I61)</f>
        <v>0</v>
      </c>
      <c r="J62" s="167">
        <f>SUM(J42:J61)</f>
        <v>0</v>
      </c>
      <c r="K62" s="50"/>
      <c r="L62" s="15"/>
      <c r="M62" s="50"/>
      <c r="Q62" s="12" t="s">
        <v>104</v>
      </c>
    </row>
    <row r="63" spans="1:17" s="12" customFormat="1" ht="14.1" customHeight="1" x14ac:dyDescent="0.15">
      <c r="A63" s="20"/>
      <c r="B63" s="204" t="s">
        <v>21</v>
      </c>
      <c r="C63" s="205"/>
      <c r="D63" s="205"/>
      <c r="E63" s="205"/>
      <c r="F63" s="205"/>
      <c r="G63" s="205"/>
      <c r="H63" s="166">
        <f>H40+H62</f>
        <v>0</v>
      </c>
      <c r="I63" s="166">
        <f>I40+I62</f>
        <v>0</v>
      </c>
      <c r="J63" s="167">
        <f>J40+J62</f>
        <v>0</v>
      </c>
      <c r="K63" s="50"/>
      <c r="L63" s="15"/>
      <c r="M63" s="21" t="s">
        <v>124</v>
      </c>
    </row>
    <row r="64" spans="1:17" s="12" customFormat="1" ht="14.1" customHeight="1" x14ac:dyDescent="0.15">
      <c r="A64" s="20"/>
      <c r="B64" s="204" t="s">
        <v>22</v>
      </c>
      <c r="C64" s="205"/>
      <c r="D64" s="205"/>
      <c r="E64" s="205"/>
      <c r="F64" s="205"/>
      <c r="G64" s="205"/>
      <c r="H64" s="166">
        <f>H32+H63</f>
        <v>0</v>
      </c>
      <c r="I64" s="166">
        <f>I32+I63</f>
        <v>0</v>
      </c>
      <c r="J64" s="167">
        <f>J32+J63</f>
        <v>0</v>
      </c>
      <c r="K64" s="50"/>
      <c r="L64" s="15"/>
      <c r="M64" s="157">
        <f>SUM(M9:M31)+SUM(M35:M39)+SUM(M42:M61)</f>
        <v>0</v>
      </c>
    </row>
    <row r="65" spans="1:13" s="12" customFormat="1" ht="14.1" customHeight="1" x14ac:dyDescent="0.15">
      <c r="A65" s="20"/>
      <c r="B65" s="206" t="s">
        <v>23</v>
      </c>
      <c r="C65" s="207"/>
      <c r="D65" s="207"/>
      <c r="E65" s="207"/>
      <c r="F65" s="207"/>
      <c r="G65" s="207"/>
      <c r="H65" s="127"/>
      <c r="I65" s="127"/>
      <c r="J65" s="22"/>
      <c r="K65" s="41"/>
      <c r="L65" s="15"/>
      <c r="M65" s="41"/>
    </row>
    <row r="66" spans="1:13" s="12" customFormat="1" ht="14.1" customHeight="1" x14ac:dyDescent="0.15">
      <c r="A66" s="20"/>
      <c r="B66" s="206" t="s">
        <v>24</v>
      </c>
      <c r="C66" s="207"/>
      <c r="D66" s="207"/>
      <c r="E66" s="207"/>
      <c r="F66" s="207"/>
      <c r="G66" s="207"/>
      <c r="H66" s="127"/>
      <c r="I66" s="127"/>
      <c r="J66" s="22"/>
      <c r="K66" s="41"/>
      <c r="L66" s="15"/>
      <c r="M66" s="41"/>
    </row>
    <row r="67" spans="1:13" s="12" customFormat="1" ht="14.1" customHeight="1" x14ac:dyDescent="0.15">
      <c r="A67" s="20"/>
      <c r="B67" s="42"/>
      <c r="C67" s="43" t="s">
        <v>25</v>
      </c>
      <c r="D67" s="46"/>
      <c r="E67" s="52"/>
      <c r="F67" s="45"/>
      <c r="G67" s="52"/>
      <c r="H67" s="147"/>
      <c r="I67" s="137"/>
      <c r="J67" s="53"/>
      <c r="K67" s="40"/>
      <c r="L67" s="15"/>
      <c r="M67" s="50"/>
    </row>
    <row r="68" spans="1:13" s="12" customFormat="1" ht="14.1" customHeight="1" x14ac:dyDescent="0.15">
      <c r="A68" s="20">
        <v>1</v>
      </c>
      <c r="B68" s="42"/>
      <c r="C68" s="43" t="s">
        <v>125</v>
      </c>
      <c r="D68" s="46"/>
      <c r="E68" s="52"/>
      <c r="F68" s="45"/>
      <c r="G68" s="52"/>
      <c r="H68" s="147"/>
      <c r="I68" s="137"/>
      <c r="J68" s="53"/>
      <c r="K68" s="40"/>
      <c r="L68" s="15"/>
      <c r="M68" s="50"/>
    </row>
    <row r="69" spans="1:13" s="12" customFormat="1" ht="14.1" customHeight="1" x14ac:dyDescent="0.15">
      <c r="A69" s="20">
        <v>1</v>
      </c>
      <c r="B69" s="42"/>
      <c r="C69" s="43" t="s">
        <v>126</v>
      </c>
      <c r="D69" s="46"/>
      <c r="E69" s="52"/>
      <c r="F69" s="45"/>
      <c r="G69" s="52"/>
      <c r="H69" s="147"/>
      <c r="I69" s="137"/>
      <c r="J69" s="53"/>
      <c r="K69" s="40"/>
      <c r="L69" s="15"/>
      <c r="M69" s="50"/>
    </row>
    <row r="70" spans="1:13" s="12" customFormat="1" ht="14.1" customHeight="1" x14ac:dyDescent="0.15">
      <c r="A70" s="20">
        <v>1</v>
      </c>
      <c r="B70" s="42"/>
      <c r="C70" s="43" t="s">
        <v>127</v>
      </c>
      <c r="D70" s="46"/>
      <c r="E70" s="52"/>
      <c r="F70" s="45"/>
      <c r="G70" s="52"/>
      <c r="H70" s="147"/>
      <c r="I70" s="137"/>
      <c r="J70" s="53"/>
      <c r="K70" s="40"/>
      <c r="L70" s="15"/>
      <c r="M70" s="50"/>
    </row>
    <row r="71" spans="1:13" s="12" customFormat="1" ht="14.1" customHeight="1" x14ac:dyDescent="0.15">
      <c r="A71" s="20">
        <v>1</v>
      </c>
      <c r="B71" s="42"/>
      <c r="C71" s="43" t="s">
        <v>128</v>
      </c>
      <c r="D71" s="46"/>
      <c r="E71" s="52"/>
      <c r="F71" s="45"/>
      <c r="G71" s="52"/>
      <c r="H71" s="147"/>
      <c r="I71" s="137"/>
      <c r="J71" s="53"/>
      <c r="K71" s="40"/>
      <c r="L71" s="15"/>
      <c r="M71" s="50"/>
    </row>
    <row r="72" spans="1:13" s="12" customFormat="1" ht="14.1" customHeight="1" x14ac:dyDescent="0.15">
      <c r="A72" s="20">
        <v>1</v>
      </c>
      <c r="B72" s="42"/>
      <c r="C72" s="43" t="s">
        <v>129</v>
      </c>
      <c r="D72" s="46"/>
      <c r="E72" s="52"/>
      <c r="F72" s="45"/>
      <c r="G72" s="52"/>
      <c r="H72" s="147"/>
      <c r="I72" s="137"/>
      <c r="J72" s="53"/>
      <c r="K72" s="40"/>
      <c r="L72" s="15"/>
      <c r="M72" s="50"/>
    </row>
    <row r="73" spans="1:13" s="12" customFormat="1" ht="14.1" customHeight="1" x14ac:dyDescent="0.15">
      <c r="A73" s="20">
        <v>1</v>
      </c>
      <c r="B73" s="42"/>
      <c r="C73" s="43" t="s">
        <v>130</v>
      </c>
      <c r="D73" s="46"/>
      <c r="E73" s="52"/>
      <c r="F73" s="45"/>
      <c r="G73" s="52"/>
      <c r="H73" s="147"/>
      <c r="I73" s="137"/>
      <c r="J73" s="53"/>
      <c r="K73" s="40"/>
      <c r="L73" s="15"/>
      <c r="M73" s="50"/>
    </row>
    <row r="74" spans="1:13" s="12" customFormat="1" ht="14.1" customHeight="1" x14ac:dyDescent="0.15">
      <c r="A74" s="20">
        <v>1</v>
      </c>
      <c r="B74" s="42"/>
      <c r="C74" s="43" t="s">
        <v>131</v>
      </c>
      <c r="D74" s="46"/>
      <c r="E74" s="52"/>
      <c r="F74" s="45"/>
      <c r="G74" s="52"/>
      <c r="H74" s="147"/>
      <c r="I74" s="137"/>
      <c r="J74" s="53"/>
      <c r="K74" s="40"/>
      <c r="L74" s="15"/>
      <c r="M74" s="50"/>
    </row>
    <row r="75" spans="1:13" s="12" customFormat="1" ht="14.1" customHeight="1" x14ac:dyDescent="0.15">
      <c r="A75" s="20">
        <v>1</v>
      </c>
      <c r="B75" s="42"/>
      <c r="C75" s="43" t="s">
        <v>132</v>
      </c>
      <c r="D75" s="46"/>
      <c r="E75" s="52"/>
      <c r="F75" s="45"/>
      <c r="G75" s="52"/>
      <c r="H75" s="147"/>
      <c r="I75" s="137"/>
      <c r="J75" s="53"/>
      <c r="K75" s="40"/>
      <c r="L75" s="15"/>
      <c r="M75" s="50"/>
    </row>
    <row r="76" spans="1:13" s="12" customFormat="1" ht="14.1" customHeight="1" x14ac:dyDescent="0.15">
      <c r="A76" s="20">
        <v>1</v>
      </c>
      <c r="B76" s="42"/>
      <c r="C76" s="43" t="s">
        <v>133</v>
      </c>
      <c r="D76" s="46"/>
      <c r="E76" s="52"/>
      <c r="F76" s="45"/>
      <c r="G76" s="52"/>
      <c r="H76" s="147"/>
      <c r="I76" s="137"/>
      <c r="J76" s="53"/>
      <c r="K76" s="40"/>
      <c r="L76" s="15"/>
      <c r="M76" s="50"/>
    </row>
    <row r="77" spans="1:13" s="12" customFormat="1" ht="14.1" customHeight="1" x14ac:dyDescent="0.15">
      <c r="A77" s="20">
        <v>1</v>
      </c>
      <c r="B77" s="42"/>
      <c r="C77" s="43" t="s">
        <v>134</v>
      </c>
      <c r="D77" s="46"/>
      <c r="E77" s="52"/>
      <c r="F77" s="45"/>
      <c r="G77" s="52"/>
      <c r="H77" s="147"/>
      <c r="I77" s="137"/>
      <c r="J77" s="53"/>
      <c r="K77" s="40"/>
      <c r="L77" s="15"/>
      <c r="M77" s="50"/>
    </row>
    <row r="78" spans="1:13" s="12" customFormat="1" ht="14.1" customHeight="1" x14ac:dyDescent="0.15">
      <c r="A78" s="20">
        <v>1</v>
      </c>
      <c r="B78" s="42"/>
      <c r="C78" s="43" t="s">
        <v>135</v>
      </c>
      <c r="D78" s="46"/>
      <c r="E78" s="52"/>
      <c r="F78" s="45"/>
      <c r="G78" s="52"/>
      <c r="H78" s="147"/>
      <c r="I78" s="137"/>
      <c r="J78" s="53"/>
      <c r="K78" s="40"/>
      <c r="L78" s="15"/>
      <c r="M78" s="50"/>
    </row>
    <row r="79" spans="1:13" s="12" customFormat="1" ht="14.1" customHeight="1" x14ac:dyDescent="0.15">
      <c r="A79" s="20">
        <v>1</v>
      </c>
      <c r="B79" s="42"/>
      <c r="C79" s="43" t="s">
        <v>136</v>
      </c>
      <c r="D79" s="46"/>
      <c r="E79" s="52"/>
      <c r="F79" s="45"/>
      <c r="G79" s="52"/>
      <c r="H79" s="147"/>
      <c r="I79" s="137"/>
      <c r="J79" s="53"/>
      <c r="K79" s="40"/>
      <c r="L79" s="15"/>
      <c r="M79" s="50"/>
    </row>
    <row r="80" spans="1:13" s="12" customFormat="1" ht="14.1" customHeight="1" x14ac:dyDescent="0.15">
      <c r="A80" s="20">
        <v>1</v>
      </c>
      <c r="B80" s="42"/>
      <c r="C80" s="43" t="s">
        <v>137</v>
      </c>
      <c r="D80" s="46"/>
      <c r="E80" s="52"/>
      <c r="F80" s="45"/>
      <c r="G80" s="52"/>
      <c r="H80" s="147"/>
      <c r="I80" s="137"/>
      <c r="J80" s="53"/>
      <c r="K80" s="40"/>
      <c r="L80" s="15"/>
      <c r="M80" s="50"/>
    </row>
    <row r="81" spans="1:18" s="12" customFormat="1" ht="14.1" customHeight="1" x14ac:dyDescent="0.15">
      <c r="A81" s="20">
        <v>1</v>
      </c>
      <c r="B81" s="42"/>
      <c r="C81" s="43" t="s">
        <v>138</v>
      </c>
      <c r="D81" s="46"/>
      <c r="E81" s="52"/>
      <c r="F81" s="45"/>
      <c r="G81" s="52"/>
      <c r="H81" s="147"/>
      <c r="I81" s="137"/>
      <c r="J81" s="53"/>
      <c r="K81" s="40"/>
      <c r="L81" s="15"/>
      <c r="M81" s="50"/>
    </row>
    <row r="82" spans="1:18" s="12" customFormat="1" ht="14.1" customHeight="1" x14ac:dyDescent="0.15">
      <c r="A82" s="20">
        <v>1</v>
      </c>
      <c r="B82" s="42"/>
      <c r="C82" s="43" t="s">
        <v>139</v>
      </c>
      <c r="D82" s="46"/>
      <c r="E82" s="52"/>
      <c r="F82" s="45"/>
      <c r="G82" s="52"/>
      <c r="H82" s="147"/>
      <c r="I82" s="137"/>
      <c r="J82" s="53"/>
      <c r="K82" s="40"/>
      <c r="L82" s="15"/>
      <c r="M82" s="50"/>
    </row>
    <row r="83" spans="1:18" s="12" customFormat="1" ht="14.1" customHeight="1" x14ac:dyDescent="0.15">
      <c r="A83" s="20">
        <v>1</v>
      </c>
      <c r="B83" s="42"/>
      <c r="C83" s="43" t="s">
        <v>140</v>
      </c>
      <c r="D83" s="46"/>
      <c r="E83" s="52"/>
      <c r="F83" s="45"/>
      <c r="G83" s="52"/>
      <c r="H83" s="147"/>
      <c r="I83" s="137"/>
      <c r="J83" s="53"/>
      <c r="K83" s="40"/>
      <c r="L83" s="15"/>
      <c r="M83" s="50"/>
    </row>
    <row r="84" spans="1:18" s="12" customFormat="1" ht="14.1" customHeight="1" x14ac:dyDescent="0.15">
      <c r="A84" s="20">
        <v>1</v>
      </c>
      <c r="B84" s="42"/>
      <c r="C84" s="43" t="s">
        <v>141</v>
      </c>
      <c r="D84" s="46"/>
      <c r="E84" s="52"/>
      <c r="F84" s="45"/>
      <c r="G84" s="52"/>
      <c r="H84" s="147"/>
      <c r="I84" s="137"/>
      <c r="J84" s="53"/>
      <c r="K84" s="40"/>
      <c r="L84" s="15"/>
      <c r="M84" s="50"/>
    </row>
    <row r="85" spans="1:18" s="12" customFormat="1" ht="14.1" customHeight="1" x14ac:dyDescent="0.15">
      <c r="A85" s="20">
        <v>1</v>
      </c>
      <c r="B85" s="42"/>
      <c r="C85" s="34"/>
      <c r="D85" s="35"/>
      <c r="E85" s="36"/>
      <c r="F85" s="36"/>
      <c r="G85" s="36"/>
      <c r="H85" s="137"/>
      <c r="I85" s="137"/>
      <c r="J85" s="54"/>
      <c r="K85" s="40"/>
      <c r="L85" s="14"/>
      <c r="M85" s="40"/>
    </row>
    <row r="86" spans="1:18" s="12" customFormat="1" ht="14.1" customHeight="1" x14ac:dyDescent="0.15">
      <c r="A86" s="20"/>
      <c r="B86" s="204" t="s">
        <v>26</v>
      </c>
      <c r="C86" s="205"/>
      <c r="D86" s="205"/>
      <c r="E86" s="205"/>
      <c r="F86" s="205"/>
      <c r="G86" s="205"/>
      <c r="H86" s="166">
        <f>SUM(H67:H85)</f>
        <v>0</v>
      </c>
      <c r="I86" s="166">
        <f>SUM(I67:I85)</f>
        <v>0</v>
      </c>
      <c r="J86" s="167">
        <f>SUM(J67:J85)</f>
        <v>0</v>
      </c>
      <c r="K86" s="50"/>
      <c r="L86" s="15"/>
      <c r="M86" s="50"/>
      <c r="R86" s="12" t="s">
        <v>104</v>
      </c>
    </row>
    <row r="87" spans="1:18" s="12" customFormat="1" ht="14.1" customHeight="1" x14ac:dyDescent="0.15">
      <c r="A87" s="20"/>
      <c r="B87" s="206" t="s">
        <v>27</v>
      </c>
      <c r="C87" s="207"/>
      <c r="D87" s="207"/>
      <c r="E87" s="207"/>
      <c r="F87" s="207"/>
      <c r="G87" s="207"/>
      <c r="H87" s="127"/>
      <c r="I87" s="127"/>
      <c r="J87" s="22"/>
      <c r="K87" s="41"/>
      <c r="L87" s="15"/>
      <c r="M87" s="41"/>
    </row>
    <row r="88" spans="1:18" s="12" customFormat="1" ht="14.1" customHeight="1" x14ac:dyDescent="0.15">
      <c r="A88" s="20"/>
      <c r="B88" s="42"/>
      <c r="C88" s="43" t="s">
        <v>142</v>
      </c>
      <c r="D88" s="46"/>
      <c r="E88" s="52"/>
      <c r="F88" s="45"/>
      <c r="G88" s="52"/>
      <c r="H88" s="147"/>
      <c r="I88" s="137"/>
      <c r="J88" s="53"/>
      <c r="K88" s="40"/>
      <c r="L88" s="15"/>
      <c r="M88" s="50"/>
    </row>
    <row r="89" spans="1:18" s="12" customFormat="1" ht="14.1" customHeight="1" x14ac:dyDescent="0.15">
      <c r="A89" s="20">
        <v>1</v>
      </c>
      <c r="B89" s="42"/>
      <c r="C89" s="43" t="s">
        <v>143</v>
      </c>
      <c r="D89" s="46"/>
      <c r="E89" s="52"/>
      <c r="F89" s="45"/>
      <c r="G89" s="52"/>
      <c r="H89" s="147"/>
      <c r="I89" s="137"/>
      <c r="J89" s="53"/>
      <c r="K89" s="40"/>
      <c r="L89" s="15"/>
      <c r="M89" s="50"/>
    </row>
    <row r="90" spans="1:18" s="12" customFormat="1" ht="14.1" customHeight="1" x14ac:dyDescent="0.15">
      <c r="A90" s="20">
        <v>1</v>
      </c>
      <c r="B90" s="42"/>
      <c r="C90" s="43" t="s">
        <v>144</v>
      </c>
      <c r="D90" s="46"/>
      <c r="E90" s="52"/>
      <c r="F90" s="45"/>
      <c r="G90" s="52"/>
      <c r="H90" s="147"/>
      <c r="I90" s="137"/>
      <c r="J90" s="53"/>
      <c r="K90" s="40"/>
      <c r="L90" s="15"/>
      <c r="M90" s="50"/>
    </row>
    <row r="91" spans="1:18" s="12" customFormat="1" ht="14.1" customHeight="1" x14ac:dyDescent="0.15">
      <c r="A91" s="20">
        <v>1</v>
      </c>
      <c r="B91" s="42"/>
      <c r="C91" s="43" t="s">
        <v>145</v>
      </c>
      <c r="D91" s="46"/>
      <c r="E91" s="52"/>
      <c r="F91" s="45"/>
      <c r="G91" s="52"/>
      <c r="H91" s="147"/>
      <c r="I91" s="137"/>
      <c r="J91" s="53"/>
      <c r="K91" s="40"/>
      <c r="L91" s="15"/>
      <c r="M91" s="50"/>
    </row>
    <row r="92" spans="1:18" s="12" customFormat="1" ht="14.1" customHeight="1" x14ac:dyDescent="0.15">
      <c r="A92" s="20">
        <v>1</v>
      </c>
      <c r="B92" s="42"/>
      <c r="C92" s="43" t="s">
        <v>146</v>
      </c>
      <c r="D92" s="46"/>
      <c r="E92" s="52"/>
      <c r="F92" s="45"/>
      <c r="G92" s="52"/>
      <c r="H92" s="147"/>
      <c r="I92" s="137"/>
      <c r="J92" s="53"/>
      <c r="K92" s="40"/>
      <c r="L92" s="15"/>
      <c r="M92" s="50"/>
    </row>
    <row r="93" spans="1:18" s="12" customFormat="1" ht="14.1" customHeight="1" x14ac:dyDescent="0.15">
      <c r="A93" s="20">
        <v>1</v>
      </c>
      <c r="B93" s="42"/>
      <c r="C93" s="43" t="s">
        <v>147</v>
      </c>
      <c r="D93" s="46"/>
      <c r="E93" s="52"/>
      <c r="F93" s="45"/>
      <c r="G93" s="52"/>
      <c r="H93" s="147"/>
      <c r="I93" s="137"/>
      <c r="J93" s="53"/>
      <c r="K93" s="40"/>
      <c r="L93" s="15"/>
      <c r="M93" s="50"/>
    </row>
    <row r="94" spans="1:18" s="12" customFormat="1" ht="14.1" customHeight="1" x14ac:dyDescent="0.15">
      <c r="A94" s="20">
        <v>1</v>
      </c>
      <c r="B94" s="42"/>
      <c r="C94" s="43" t="s">
        <v>148</v>
      </c>
      <c r="D94" s="46"/>
      <c r="E94" s="52"/>
      <c r="F94" s="45"/>
      <c r="G94" s="52"/>
      <c r="H94" s="147"/>
      <c r="I94" s="137"/>
      <c r="J94" s="53"/>
      <c r="K94" s="40"/>
      <c r="L94" s="15"/>
      <c r="M94" s="50"/>
    </row>
    <row r="95" spans="1:18" s="12" customFormat="1" ht="14.1" customHeight="1" x14ac:dyDescent="0.15">
      <c r="A95" s="20">
        <v>1</v>
      </c>
      <c r="B95" s="42"/>
      <c r="C95" s="43" t="s">
        <v>149</v>
      </c>
      <c r="D95" s="46"/>
      <c r="E95" s="52"/>
      <c r="F95" s="45"/>
      <c r="G95" s="52"/>
      <c r="H95" s="147"/>
      <c r="I95" s="137"/>
      <c r="J95" s="53"/>
      <c r="K95" s="40"/>
      <c r="L95" s="15"/>
      <c r="M95" s="50"/>
    </row>
    <row r="96" spans="1:18" s="12" customFormat="1" ht="14.1" customHeight="1" x14ac:dyDescent="0.15">
      <c r="A96" s="20">
        <v>1</v>
      </c>
      <c r="B96" s="55"/>
      <c r="C96" s="34"/>
      <c r="D96" s="35"/>
      <c r="E96" s="36"/>
      <c r="F96" s="36"/>
      <c r="G96" s="36"/>
      <c r="H96" s="137"/>
      <c r="I96" s="137"/>
      <c r="J96" s="48"/>
      <c r="K96" s="40"/>
      <c r="L96" s="14"/>
      <c r="M96" s="40"/>
    </row>
    <row r="97" spans="1:19" s="12" customFormat="1" ht="14.1" customHeight="1" x14ac:dyDescent="0.15">
      <c r="A97" s="20"/>
      <c r="B97" s="204" t="s">
        <v>28</v>
      </c>
      <c r="C97" s="205"/>
      <c r="D97" s="205"/>
      <c r="E97" s="205"/>
      <c r="F97" s="205"/>
      <c r="G97" s="205"/>
      <c r="H97" s="166">
        <f>SUM(H88:H96)</f>
        <v>0</v>
      </c>
      <c r="I97" s="166">
        <f>SUM(I88:I96)</f>
        <v>0</v>
      </c>
      <c r="J97" s="166">
        <f>SUM(J88:J96)</f>
        <v>0</v>
      </c>
      <c r="K97" s="49"/>
      <c r="L97" s="15"/>
      <c r="M97" s="50"/>
      <c r="S97" s="12" t="s">
        <v>104</v>
      </c>
    </row>
    <row r="98" spans="1:19" s="12" customFormat="1" ht="14.1" customHeight="1" x14ac:dyDescent="0.15">
      <c r="A98" s="20"/>
      <c r="B98" s="204" t="s">
        <v>29</v>
      </c>
      <c r="C98" s="205"/>
      <c r="D98" s="205"/>
      <c r="E98" s="205"/>
      <c r="F98" s="205"/>
      <c r="G98" s="205"/>
      <c r="H98" s="166">
        <f>H86+H97</f>
        <v>0</v>
      </c>
      <c r="I98" s="166">
        <f>I86+I97</f>
        <v>0</v>
      </c>
      <c r="J98" s="166">
        <f>J86+J97</f>
        <v>0</v>
      </c>
      <c r="K98" s="49"/>
      <c r="L98" s="15"/>
      <c r="M98" s="50"/>
    </row>
    <row r="99" spans="1:19" s="12" customFormat="1" ht="14.1" customHeight="1" x14ac:dyDescent="0.15">
      <c r="A99" s="20"/>
      <c r="B99" s="204" t="s">
        <v>30</v>
      </c>
      <c r="C99" s="205"/>
      <c r="D99" s="205"/>
      <c r="E99" s="205"/>
      <c r="F99" s="205"/>
      <c r="G99" s="205"/>
      <c r="H99" s="166">
        <f>H64-H98</f>
        <v>0</v>
      </c>
      <c r="I99" s="166">
        <f>I64-I98</f>
        <v>0</v>
      </c>
      <c r="J99" s="166">
        <f>J64-J98</f>
        <v>0</v>
      </c>
      <c r="K99" s="49"/>
      <c r="L99" s="15"/>
      <c r="M99" s="50"/>
    </row>
    <row r="100" spans="1:19" s="12" customFormat="1" ht="14.1" customHeight="1" x14ac:dyDescent="0.15">
      <c r="A100" s="20"/>
      <c r="B100" s="56"/>
      <c r="C100" s="56"/>
      <c r="D100" s="56"/>
      <c r="E100" s="56"/>
      <c r="F100" s="56"/>
      <c r="G100" s="56"/>
      <c r="H100" s="56"/>
      <c r="I100" s="56"/>
      <c r="J100" s="56"/>
      <c r="K100" s="56"/>
      <c r="L100" s="56"/>
      <c r="M100" s="56"/>
    </row>
    <row r="101" spans="1:19" ht="14.1" customHeight="1" x14ac:dyDescent="0.15">
      <c r="C101" s="170" t="s">
        <v>181</v>
      </c>
      <c r="D101" s="165"/>
    </row>
    <row r="102" spans="1:19" ht="14.1" customHeight="1" x14ac:dyDescent="0.15">
      <c r="C102" s="165"/>
      <c r="D102" s="171" t="s">
        <v>183</v>
      </c>
    </row>
  </sheetData>
  <mergeCells count="21">
    <mergeCell ref="B32:G32"/>
    <mergeCell ref="B33:G33"/>
    <mergeCell ref="B34:G34"/>
    <mergeCell ref="B40:G40"/>
    <mergeCell ref="B41:G41"/>
    <mergeCell ref="A2:M2"/>
    <mergeCell ref="B97:G97"/>
    <mergeCell ref="B98:G98"/>
    <mergeCell ref="B99:G99"/>
    <mergeCell ref="B63:G63"/>
    <mergeCell ref="B64:G64"/>
    <mergeCell ref="B65:G65"/>
    <mergeCell ref="B66:G66"/>
    <mergeCell ref="B86:G86"/>
    <mergeCell ref="B87:G87"/>
    <mergeCell ref="B62:G62"/>
    <mergeCell ref="B4:M4"/>
    <mergeCell ref="L5:M5"/>
    <mergeCell ref="B6:D6"/>
    <mergeCell ref="B7:G7"/>
    <mergeCell ref="B8:G8"/>
  </mergeCells>
  <phoneticPr fontId="3"/>
  <dataValidations count="6">
    <dataValidation type="whole" allowBlank="1" showInputMessage="1" showErrorMessage="1" sqref="H39:I39 H31:I31">
      <formula1>-9999999999</formula1>
      <formula2>9999999999</formula2>
    </dataValidation>
    <dataValidation type="whole" imeMode="disabled" allowBlank="1" showInputMessage="1" showErrorMessage="1" sqref="H61:I61">
      <formula1>0</formula1>
      <formula2>999999999999</formula2>
    </dataValidation>
    <dataValidation type="whole" allowBlank="1" showInputMessage="1" showErrorMessage="1" sqref="F35:F39 F67:F84 F88:F95 F43:F61">
      <formula1>1900</formula1>
      <formula2>2999</formula2>
    </dataValidation>
    <dataValidation imeMode="disabled" allowBlank="1" showInputMessage="1" showErrorMessage="1" sqref="H96:I96 H85:I85"/>
    <dataValidation type="whole" imeMode="off" allowBlank="1" showInputMessage="1" showErrorMessage="1" sqref="H9:J30 H67:I84 H88:I95 H35:J38 F42 H42:J60">
      <formula1>-999999999999</formula1>
      <formula2>999999999999</formula2>
    </dataValidation>
    <dataValidation type="list" allowBlank="1" showInputMessage="1" showErrorMessage="1" sqref="L35:L39 L9:L31 L42:L61">
      <formula1>"○,×"</formula1>
    </dataValidation>
  </dataValidations>
  <pageMargins left="0.25" right="0.25" top="0.75" bottom="0.75" header="0.3" footer="0.3"/>
  <pageSetup paperSize="9" scale="50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C118"/>
  <sheetViews>
    <sheetView view="pageBreakPreview" zoomScale="115" zoomScaleNormal="100" zoomScaleSheetLayoutView="115" workbookViewId="0">
      <selection activeCell="B22" sqref="B22"/>
    </sheetView>
  </sheetViews>
  <sheetFormatPr defaultRowHeight="13.5" x14ac:dyDescent="0.15"/>
  <cols>
    <col min="1" max="1" width="14.125" customWidth="1"/>
    <col min="2" max="2" width="23.75" customWidth="1"/>
    <col min="3" max="3" width="23" customWidth="1"/>
  </cols>
  <sheetData>
    <row r="1" spans="1:3" x14ac:dyDescent="0.15">
      <c r="A1" s="215" t="s">
        <v>58</v>
      </c>
      <c r="B1" s="1" t="s">
        <v>59</v>
      </c>
      <c r="C1" s="215" t="s">
        <v>61</v>
      </c>
    </row>
    <row r="2" spans="1:3" x14ac:dyDescent="0.15">
      <c r="A2" s="215"/>
      <c r="B2" s="1" t="s">
        <v>60</v>
      </c>
      <c r="C2" s="215"/>
    </row>
    <row r="3" spans="1:3" x14ac:dyDescent="0.15">
      <c r="A3" s="2">
        <v>1900</v>
      </c>
      <c r="B3" s="2">
        <v>21</v>
      </c>
      <c r="C3" s="3">
        <v>5.2060000000000004</v>
      </c>
    </row>
    <row r="4" spans="1:3" x14ac:dyDescent="0.15">
      <c r="A4" s="2">
        <v>1901</v>
      </c>
      <c r="B4" s="2">
        <v>21</v>
      </c>
      <c r="C4" s="3">
        <v>5.2060000000000004</v>
      </c>
    </row>
    <row r="5" spans="1:3" x14ac:dyDescent="0.15">
      <c r="A5" s="2">
        <v>1902</v>
      </c>
      <c r="B5" s="2">
        <v>21</v>
      </c>
      <c r="C5" s="3">
        <v>5.2060000000000004</v>
      </c>
    </row>
    <row r="6" spans="1:3" x14ac:dyDescent="0.15">
      <c r="A6" s="2">
        <v>1903</v>
      </c>
      <c r="B6" s="2">
        <v>21</v>
      </c>
      <c r="C6" s="3">
        <v>5.2060000000000004</v>
      </c>
    </row>
    <row r="7" spans="1:3" x14ac:dyDescent="0.15">
      <c r="A7" s="2">
        <v>1904</v>
      </c>
      <c r="B7" s="2">
        <v>21</v>
      </c>
      <c r="C7" s="3">
        <v>5.2060000000000004</v>
      </c>
    </row>
    <row r="8" spans="1:3" x14ac:dyDescent="0.15">
      <c r="A8" s="2">
        <v>1905</v>
      </c>
      <c r="B8" s="2">
        <v>21</v>
      </c>
      <c r="C8" s="3">
        <v>5.2060000000000004</v>
      </c>
    </row>
    <row r="9" spans="1:3" x14ac:dyDescent="0.15">
      <c r="A9" s="2">
        <v>1906</v>
      </c>
      <c r="B9" s="2">
        <v>21</v>
      </c>
      <c r="C9" s="3">
        <v>5.2060000000000004</v>
      </c>
    </row>
    <row r="10" spans="1:3" x14ac:dyDescent="0.15">
      <c r="A10" s="2">
        <v>1907</v>
      </c>
      <c r="B10" s="2">
        <v>21</v>
      </c>
      <c r="C10" s="3">
        <v>5.2060000000000004</v>
      </c>
    </row>
    <row r="11" spans="1:3" x14ac:dyDescent="0.15">
      <c r="A11" s="2">
        <v>1908</v>
      </c>
      <c r="B11" s="2">
        <v>21</v>
      </c>
      <c r="C11" s="3">
        <v>5.2060000000000004</v>
      </c>
    </row>
    <row r="12" spans="1:3" x14ac:dyDescent="0.15">
      <c r="A12" s="2">
        <v>1909</v>
      </c>
      <c r="B12" s="2">
        <v>21</v>
      </c>
      <c r="C12" s="3">
        <v>5.2060000000000004</v>
      </c>
    </row>
    <row r="13" spans="1:3" x14ac:dyDescent="0.15">
      <c r="A13" s="2">
        <v>1910</v>
      </c>
      <c r="B13" s="2">
        <v>21</v>
      </c>
      <c r="C13" s="3">
        <v>5.2060000000000004</v>
      </c>
    </row>
    <row r="14" spans="1:3" x14ac:dyDescent="0.15">
      <c r="A14" s="2">
        <v>1911</v>
      </c>
      <c r="B14" s="2">
        <v>21</v>
      </c>
      <c r="C14" s="3">
        <v>5.2060000000000004</v>
      </c>
    </row>
    <row r="15" spans="1:3" x14ac:dyDescent="0.15">
      <c r="A15" s="2">
        <v>1912</v>
      </c>
      <c r="B15" s="2">
        <v>21</v>
      </c>
      <c r="C15" s="3">
        <v>5.2060000000000004</v>
      </c>
    </row>
    <row r="16" spans="1:3" x14ac:dyDescent="0.15">
      <c r="A16" s="2">
        <v>1913</v>
      </c>
      <c r="B16" s="2">
        <v>21</v>
      </c>
      <c r="C16" s="3">
        <v>5.2060000000000004</v>
      </c>
    </row>
    <row r="17" spans="1:3" x14ac:dyDescent="0.15">
      <c r="A17" s="2">
        <v>1914</v>
      </c>
      <c r="B17" s="2">
        <v>21</v>
      </c>
      <c r="C17" s="3">
        <v>5.2060000000000004</v>
      </c>
    </row>
    <row r="18" spans="1:3" x14ac:dyDescent="0.15">
      <c r="A18" s="2">
        <v>1915</v>
      </c>
      <c r="B18" s="2">
        <v>21</v>
      </c>
      <c r="C18" s="3">
        <v>5.2060000000000004</v>
      </c>
    </row>
    <row r="19" spans="1:3" x14ac:dyDescent="0.15">
      <c r="A19" s="2">
        <v>1916</v>
      </c>
      <c r="B19" s="2">
        <v>21</v>
      </c>
      <c r="C19" s="3">
        <v>5.2060000000000004</v>
      </c>
    </row>
    <row r="20" spans="1:3" x14ac:dyDescent="0.15">
      <c r="A20" s="2">
        <v>1917</v>
      </c>
      <c r="B20" s="2">
        <v>21</v>
      </c>
      <c r="C20" s="3">
        <v>5.2060000000000004</v>
      </c>
    </row>
    <row r="21" spans="1:3" x14ac:dyDescent="0.15">
      <c r="A21" s="2">
        <v>1918</v>
      </c>
      <c r="B21" s="2">
        <v>21</v>
      </c>
      <c r="C21" s="3">
        <v>5.2060000000000004</v>
      </c>
    </row>
    <row r="22" spans="1:3" x14ac:dyDescent="0.15">
      <c r="A22" s="2">
        <v>1919</v>
      </c>
      <c r="B22" s="2">
        <v>21</v>
      </c>
      <c r="C22" s="3">
        <v>5.2060000000000004</v>
      </c>
    </row>
    <row r="23" spans="1:3" x14ac:dyDescent="0.15">
      <c r="A23" s="2">
        <v>1920</v>
      </c>
      <c r="B23" s="2">
        <v>21</v>
      </c>
      <c r="C23" s="3">
        <v>5.2060000000000004</v>
      </c>
    </row>
    <row r="24" spans="1:3" x14ac:dyDescent="0.15">
      <c r="A24" s="2">
        <v>1921</v>
      </c>
      <c r="B24" s="2">
        <v>21</v>
      </c>
      <c r="C24" s="3">
        <v>5.2060000000000004</v>
      </c>
    </row>
    <row r="25" spans="1:3" x14ac:dyDescent="0.15">
      <c r="A25" s="2">
        <v>1922</v>
      </c>
      <c r="B25" s="2">
        <v>21</v>
      </c>
      <c r="C25" s="3">
        <v>5.2060000000000004</v>
      </c>
    </row>
    <row r="26" spans="1:3" x14ac:dyDescent="0.15">
      <c r="A26" s="2">
        <v>1923</v>
      </c>
      <c r="B26" s="2">
        <v>21</v>
      </c>
      <c r="C26" s="3">
        <v>5.2060000000000004</v>
      </c>
    </row>
    <row r="27" spans="1:3" x14ac:dyDescent="0.15">
      <c r="A27" s="2">
        <v>1924</v>
      </c>
      <c r="B27" s="2">
        <v>21</v>
      </c>
      <c r="C27" s="3">
        <v>5.2060000000000004</v>
      </c>
    </row>
    <row r="28" spans="1:3" x14ac:dyDescent="0.15">
      <c r="A28" s="2">
        <v>1925</v>
      </c>
      <c r="B28" s="2">
        <v>21</v>
      </c>
      <c r="C28" s="3">
        <v>5.2060000000000004</v>
      </c>
    </row>
    <row r="29" spans="1:3" x14ac:dyDescent="0.15">
      <c r="A29" s="2">
        <v>1926</v>
      </c>
      <c r="B29" s="2">
        <v>21</v>
      </c>
      <c r="C29" s="3">
        <v>5.2060000000000004</v>
      </c>
    </row>
    <row r="30" spans="1:3" x14ac:dyDescent="0.15">
      <c r="A30" s="2">
        <v>1927</v>
      </c>
      <c r="B30" s="2">
        <v>21</v>
      </c>
      <c r="C30" s="3">
        <v>5.2060000000000004</v>
      </c>
    </row>
    <row r="31" spans="1:3" x14ac:dyDescent="0.15">
      <c r="A31" s="2">
        <v>1928</v>
      </c>
      <c r="B31" s="2">
        <v>21</v>
      </c>
      <c r="C31" s="3">
        <v>5.2060000000000004</v>
      </c>
    </row>
    <row r="32" spans="1:3" x14ac:dyDescent="0.15">
      <c r="A32" s="2">
        <v>1929</v>
      </c>
      <c r="B32" s="2">
        <v>21</v>
      </c>
      <c r="C32" s="3">
        <v>5.2060000000000004</v>
      </c>
    </row>
    <row r="33" spans="1:3" x14ac:dyDescent="0.15">
      <c r="A33" s="2">
        <v>1930</v>
      </c>
      <c r="B33" s="2">
        <v>21</v>
      </c>
      <c r="C33" s="3">
        <v>5.2060000000000004</v>
      </c>
    </row>
    <row r="34" spans="1:3" x14ac:dyDescent="0.15">
      <c r="A34" s="2">
        <v>1931</v>
      </c>
      <c r="B34" s="2">
        <v>21</v>
      </c>
      <c r="C34" s="3">
        <v>5.2060000000000004</v>
      </c>
    </row>
    <row r="35" spans="1:3" x14ac:dyDescent="0.15">
      <c r="A35" s="2">
        <v>1932</v>
      </c>
      <c r="B35" s="2">
        <v>21</v>
      </c>
      <c r="C35" s="3">
        <v>5.2060000000000004</v>
      </c>
    </row>
    <row r="36" spans="1:3" x14ac:dyDescent="0.15">
      <c r="A36" s="2">
        <v>1933</v>
      </c>
      <c r="B36" s="2">
        <v>21</v>
      </c>
      <c r="C36" s="3">
        <v>5.2060000000000004</v>
      </c>
    </row>
    <row r="37" spans="1:3" x14ac:dyDescent="0.15">
      <c r="A37" s="2">
        <v>1934</v>
      </c>
      <c r="B37" s="2">
        <v>21</v>
      </c>
      <c r="C37" s="3">
        <v>5.2060000000000004</v>
      </c>
    </row>
    <row r="38" spans="1:3" x14ac:dyDescent="0.15">
      <c r="A38" s="2">
        <v>1935</v>
      </c>
      <c r="B38" s="2">
        <v>21</v>
      </c>
      <c r="C38" s="3">
        <v>5.2060000000000004</v>
      </c>
    </row>
    <row r="39" spans="1:3" x14ac:dyDescent="0.15">
      <c r="A39" s="2">
        <v>1936</v>
      </c>
      <c r="B39" s="2">
        <v>21</v>
      </c>
      <c r="C39" s="3">
        <v>5.2060000000000004</v>
      </c>
    </row>
    <row r="40" spans="1:3" x14ac:dyDescent="0.15">
      <c r="A40" s="2">
        <v>1937</v>
      </c>
      <c r="B40" s="2">
        <v>21</v>
      </c>
      <c r="C40" s="3">
        <v>5.2060000000000004</v>
      </c>
    </row>
    <row r="41" spans="1:3" x14ac:dyDescent="0.15">
      <c r="A41" s="2">
        <v>1938</v>
      </c>
      <c r="B41" s="2">
        <v>21</v>
      </c>
      <c r="C41" s="3">
        <v>5.2060000000000004</v>
      </c>
    </row>
    <row r="42" spans="1:3" x14ac:dyDescent="0.15">
      <c r="A42" s="2">
        <v>1939</v>
      </c>
      <c r="B42" s="2">
        <v>21</v>
      </c>
      <c r="C42" s="3">
        <v>5.2060000000000004</v>
      </c>
    </row>
    <row r="43" spans="1:3" x14ac:dyDescent="0.15">
      <c r="A43" s="2">
        <v>1940</v>
      </c>
      <c r="B43" s="2">
        <v>21</v>
      </c>
      <c r="C43" s="3">
        <v>5.2060000000000004</v>
      </c>
    </row>
    <row r="44" spans="1:3" x14ac:dyDescent="0.15">
      <c r="A44" s="2">
        <v>1941</v>
      </c>
      <c r="B44" s="2">
        <v>21</v>
      </c>
      <c r="C44" s="3">
        <v>5.2060000000000004</v>
      </c>
    </row>
    <row r="45" spans="1:3" x14ac:dyDescent="0.15">
      <c r="A45" s="2">
        <v>1942</v>
      </c>
      <c r="B45" s="2">
        <v>21</v>
      </c>
      <c r="C45" s="3">
        <v>5.2060000000000004</v>
      </c>
    </row>
    <row r="46" spans="1:3" x14ac:dyDescent="0.15">
      <c r="A46" s="2">
        <v>1943</v>
      </c>
      <c r="B46" s="2">
        <v>21</v>
      </c>
      <c r="C46" s="3">
        <v>5.2060000000000004</v>
      </c>
    </row>
    <row r="47" spans="1:3" x14ac:dyDescent="0.15">
      <c r="A47" s="2">
        <v>1944</v>
      </c>
      <c r="B47" s="2">
        <v>21</v>
      </c>
      <c r="C47" s="3">
        <v>5.2060000000000004</v>
      </c>
    </row>
    <row r="48" spans="1:3" x14ac:dyDescent="0.15">
      <c r="A48" s="2">
        <v>1945</v>
      </c>
      <c r="B48" s="2">
        <v>21</v>
      </c>
      <c r="C48" s="3">
        <v>5.2060000000000004</v>
      </c>
    </row>
    <row r="49" spans="1:3" x14ac:dyDescent="0.15">
      <c r="A49" s="2">
        <v>1946</v>
      </c>
      <c r="B49" s="2">
        <v>21</v>
      </c>
      <c r="C49" s="3">
        <v>5.2060000000000004</v>
      </c>
    </row>
    <row r="50" spans="1:3" x14ac:dyDescent="0.15">
      <c r="A50" s="2">
        <v>1947</v>
      </c>
      <c r="B50" s="2">
        <v>21</v>
      </c>
      <c r="C50" s="3">
        <v>5.2060000000000004</v>
      </c>
    </row>
    <row r="51" spans="1:3" x14ac:dyDescent="0.15">
      <c r="A51" s="2">
        <v>1948</v>
      </c>
      <c r="B51" s="2">
        <v>21</v>
      </c>
      <c r="C51" s="3">
        <v>5.2060000000000004</v>
      </c>
    </row>
    <row r="52" spans="1:3" x14ac:dyDescent="0.15">
      <c r="A52" s="2">
        <v>1949</v>
      </c>
      <c r="B52" s="2">
        <v>21</v>
      </c>
      <c r="C52" s="3">
        <v>5.2060000000000004</v>
      </c>
    </row>
    <row r="53" spans="1:3" x14ac:dyDescent="0.15">
      <c r="A53" s="2">
        <v>1950</v>
      </c>
      <c r="B53" s="2">
        <v>21</v>
      </c>
      <c r="C53" s="3">
        <v>5.2060000000000004</v>
      </c>
    </row>
    <row r="54" spans="1:3" x14ac:dyDescent="0.15">
      <c r="A54" s="2">
        <v>1951</v>
      </c>
      <c r="B54" s="2">
        <v>21</v>
      </c>
      <c r="C54" s="3">
        <v>5.2060000000000004</v>
      </c>
    </row>
    <row r="55" spans="1:3" x14ac:dyDescent="0.15">
      <c r="A55" s="2">
        <v>1952</v>
      </c>
      <c r="B55" s="2">
        <v>21</v>
      </c>
      <c r="C55" s="3">
        <v>5.2060000000000004</v>
      </c>
    </row>
    <row r="56" spans="1:3" x14ac:dyDescent="0.15">
      <c r="A56" s="2">
        <v>1953</v>
      </c>
      <c r="B56" s="2">
        <v>21</v>
      </c>
      <c r="C56" s="3">
        <v>5.2060000000000004</v>
      </c>
    </row>
    <row r="57" spans="1:3" x14ac:dyDescent="0.15">
      <c r="A57" s="2">
        <v>1954</v>
      </c>
      <c r="B57" s="2">
        <v>21</v>
      </c>
      <c r="C57" s="3">
        <v>5.2060000000000004</v>
      </c>
    </row>
    <row r="58" spans="1:3" x14ac:dyDescent="0.15">
      <c r="A58" s="2">
        <v>1955</v>
      </c>
      <c r="B58" s="2">
        <v>21</v>
      </c>
      <c r="C58" s="3">
        <v>5.2060000000000004</v>
      </c>
    </row>
    <row r="59" spans="1:3" x14ac:dyDescent="0.15">
      <c r="A59" s="2">
        <v>1956</v>
      </c>
      <c r="B59" s="2">
        <v>21</v>
      </c>
      <c r="C59" s="3">
        <v>5.2060000000000004</v>
      </c>
    </row>
    <row r="60" spans="1:3" x14ac:dyDescent="0.15">
      <c r="A60" s="2">
        <v>1957</v>
      </c>
      <c r="B60" s="2">
        <v>21</v>
      </c>
      <c r="C60" s="3">
        <v>5.2060000000000004</v>
      </c>
    </row>
    <row r="61" spans="1:3" x14ac:dyDescent="0.15">
      <c r="A61" s="2">
        <v>1958</v>
      </c>
      <c r="B61" s="2">
        <v>21</v>
      </c>
      <c r="C61" s="3">
        <v>5.2060000000000004</v>
      </c>
    </row>
    <row r="62" spans="1:3" x14ac:dyDescent="0.15">
      <c r="A62" s="2">
        <v>1959</v>
      </c>
      <c r="B62" s="2">
        <v>21</v>
      </c>
      <c r="C62" s="3">
        <v>5.2060000000000004</v>
      </c>
    </row>
    <row r="63" spans="1:3" x14ac:dyDescent="0.15">
      <c r="A63" s="2">
        <v>1960</v>
      </c>
      <c r="B63" s="2">
        <v>21</v>
      </c>
      <c r="C63" s="3">
        <v>5.2060000000000004</v>
      </c>
    </row>
    <row r="64" spans="1:3" x14ac:dyDescent="0.15">
      <c r="A64" s="2">
        <v>1961</v>
      </c>
      <c r="B64" s="2">
        <v>23.2</v>
      </c>
      <c r="C64" s="3">
        <v>4.7069999999999999</v>
      </c>
    </row>
    <row r="65" spans="1:3" x14ac:dyDescent="0.15">
      <c r="A65" s="2">
        <v>1962</v>
      </c>
      <c r="B65" s="2">
        <v>23.7</v>
      </c>
      <c r="C65" s="3">
        <v>4.6109999999999998</v>
      </c>
    </row>
    <row r="66" spans="1:3" x14ac:dyDescent="0.15">
      <c r="A66" s="2">
        <v>1963</v>
      </c>
      <c r="B66" s="2">
        <v>24.4</v>
      </c>
      <c r="C66" s="3">
        <v>4.4829999999999997</v>
      </c>
    </row>
    <row r="67" spans="1:3" x14ac:dyDescent="0.15">
      <c r="A67" s="2">
        <v>1964</v>
      </c>
      <c r="B67" s="2">
        <v>25.4</v>
      </c>
      <c r="C67" s="3">
        <v>4.2949999999999999</v>
      </c>
    </row>
    <row r="68" spans="1:3" x14ac:dyDescent="0.15">
      <c r="A68" s="2">
        <v>1965</v>
      </c>
      <c r="B68" s="2">
        <v>26.2</v>
      </c>
      <c r="C68" s="3">
        <v>4.1689999999999996</v>
      </c>
    </row>
    <row r="69" spans="1:3" x14ac:dyDescent="0.15">
      <c r="A69" s="2">
        <v>1966</v>
      </c>
      <c r="B69" s="2">
        <v>28.1</v>
      </c>
      <c r="C69" s="3">
        <v>3.8820000000000001</v>
      </c>
    </row>
    <row r="70" spans="1:3" x14ac:dyDescent="0.15">
      <c r="A70" s="2">
        <v>1967</v>
      </c>
      <c r="B70" s="2">
        <v>29.8</v>
      </c>
      <c r="C70" s="3">
        <v>3.6680000000000001</v>
      </c>
    </row>
    <row r="71" spans="1:3" x14ac:dyDescent="0.15">
      <c r="A71" s="2">
        <v>1968</v>
      </c>
      <c r="B71" s="2">
        <v>30.8</v>
      </c>
      <c r="C71" s="3">
        <v>3.5409999999999999</v>
      </c>
    </row>
    <row r="72" spans="1:3" x14ac:dyDescent="0.15">
      <c r="A72" s="2">
        <v>1969</v>
      </c>
      <c r="B72" s="2">
        <v>32.799999999999997</v>
      </c>
      <c r="C72" s="3">
        <v>3.3319999999999999</v>
      </c>
    </row>
    <row r="73" spans="1:3" x14ac:dyDescent="0.15">
      <c r="A73" s="2">
        <v>1970</v>
      </c>
      <c r="B73" s="2">
        <v>34.9</v>
      </c>
      <c r="C73" s="3">
        <v>3.1309999999999998</v>
      </c>
    </row>
    <row r="74" spans="1:3" x14ac:dyDescent="0.15">
      <c r="A74" s="2">
        <v>1971</v>
      </c>
      <c r="B74" s="2">
        <v>35.4</v>
      </c>
      <c r="C74" s="3">
        <v>3.0870000000000002</v>
      </c>
    </row>
    <row r="75" spans="1:3" x14ac:dyDescent="0.15">
      <c r="A75" s="2">
        <v>1972</v>
      </c>
      <c r="B75" s="2">
        <v>38.6</v>
      </c>
      <c r="C75" s="3">
        <v>2.831</v>
      </c>
    </row>
    <row r="76" spans="1:3" x14ac:dyDescent="0.15">
      <c r="A76" s="2">
        <v>1973</v>
      </c>
      <c r="B76" s="2">
        <v>48.7</v>
      </c>
      <c r="C76" s="3">
        <v>2.2410000000000001</v>
      </c>
    </row>
    <row r="77" spans="1:3" x14ac:dyDescent="0.15">
      <c r="A77" s="2">
        <v>1974</v>
      </c>
      <c r="B77" s="2">
        <v>57.8</v>
      </c>
      <c r="C77" s="3">
        <v>1.889</v>
      </c>
    </row>
    <row r="78" spans="1:3" x14ac:dyDescent="0.15">
      <c r="A78" s="2">
        <v>1975</v>
      </c>
      <c r="B78" s="2">
        <v>58.5</v>
      </c>
      <c r="C78" s="3">
        <v>1.867</v>
      </c>
    </row>
    <row r="79" spans="1:3" x14ac:dyDescent="0.15">
      <c r="A79" s="2">
        <v>1976</v>
      </c>
      <c r="B79" s="2">
        <v>63.3</v>
      </c>
      <c r="C79" s="3">
        <v>1.7250000000000001</v>
      </c>
    </row>
    <row r="80" spans="1:3" x14ac:dyDescent="0.15">
      <c r="A80" s="2">
        <v>1977</v>
      </c>
      <c r="B80" s="2">
        <v>66</v>
      </c>
      <c r="C80" s="3">
        <v>1.6539999999999999</v>
      </c>
    </row>
    <row r="81" spans="1:3" x14ac:dyDescent="0.15">
      <c r="A81" s="2">
        <v>1978</v>
      </c>
      <c r="B81" s="2">
        <v>69.599999999999994</v>
      </c>
      <c r="C81" s="3">
        <v>1.569</v>
      </c>
    </row>
    <row r="82" spans="1:3" x14ac:dyDescent="0.15">
      <c r="A82" s="2">
        <v>1979</v>
      </c>
      <c r="B82" s="2">
        <v>77.099999999999994</v>
      </c>
      <c r="C82" s="3">
        <v>1.4159999999999999</v>
      </c>
    </row>
    <row r="83" spans="1:3" x14ac:dyDescent="0.15">
      <c r="A83" s="2">
        <v>1980</v>
      </c>
      <c r="B83" s="2">
        <v>84.1</v>
      </c>
      <c r="C83" s="3">
        <v>1.298</v>
      </c>
    </row>
    <row r="84" spans="1:3" x14ac:dyDescent="0.15">
      <c r="A84" s="2">
        <v>1981</v>
      </c>
      <c r="B84" s="2">
        <v>84.4</v>
      </c>
      <c r="C84" s="3">
        <v>1.294</v>
      </c>
    </row>
    <row r="85" spans="1:3" x14ac:dyDescent="0.15">
      <c r="A85" s="2">
        <v>1982</v>
      </c>
      <c r="B85" s="2">
        <v>84.7</v>
      </c>
      <c r="C85" s="3">
        <v>1.29</v>
      </c>
    </row>
    <row r="86" spans="1:3" x14ac:dyDescent="0.15">
      <c r="A86" s="2">
        <v>1983</v>
      </c>
      <c r="B86" s="2">
        <v>84.7</v>
      </c>
      <c r="C86" s="3">
        <v>1.29</v>
      </c>
    </row>
    <row r="87" spans="1:3" x14ac:dyDescent="0.15">
      <c r="A87" s="2">
        <v>1984</v>
      </c>
      <c r="B87" s="2">
        <v>86.5</v>
      </c>
      <c r="C87" s="3">
        <v>1.262</v>
      </c>
    </row>
    <row r="88" spans="1:3" x14ac:dyDescent="0.15">
      <c r="A88" s="2">
        <v>1985</v>
      </c>
      <c r="B88" s="2">
        <v>86.1</v>
      </c>
      <c r="C88" s="3">
        <v>1.268</v>
      </c>
    </row>
    <row r="89" spans="1:3" x14ac:dyDescent="0.15">
      <c r="A89" s="2">
        <v>1986</v>
      </c>
      <c r="B89" s="2">
        <v>85.5</v>
      </c>
      <c r="C89" s="3">
        <v>1.276</v>
      </c>
    </row>
    <row r="90" spans="1:3" x14ac:dyDescent="0.15">
      <c r="A90" s="2">
        <v>1987</v>
      </c>
      <c r="B90" s="2">
        <v>87.1</v>
      </c>
      <c r="C90" s="3">
        <v>1.254</v>
      </c>
    </row>
    <row r="91" spans="1:3" x14ac:dyDescent="0.15">
      <c r="A91" s="2">
        <v>1988</v>
      </c>
      <c r="B91" s="2">
        <v>88.7</v>
      </c>
      <c r="C91" s="3">
        <v>1.2310000000000001</v>
      </c>
    </row>
    <row r="92" spans="1:3" x14ac:dyDescent="0.15">
      <c r="A92" s="2">
        <v>1989</v>
      </c>
      <c r="B92" s="2">
        <v>93.5</v>
      </c>
      <c r="C92" s="3">
        <v>1.1679999999999999</v>
      </c>
    </row>
    <row r="93" spans="1:3" x14ac:dyDescent="0.15">
      <c r="A93" s="2">
        <v>1990</v>
      </c>
      <c r="B93" s="2">
        <v>96.7</v>
      </c>
      <c r="C93" s="3">
        <v>1.1299999999999999</v>
      </c>
    </row>
    <row r="94" spans="1:3" x14ac:dyDescent="0.15">
      <c r="A94" s="2">
        <v>1991</v>
      </c>
      <c r="B94" s="2">
        <v>99.1</v>
      </c>
      <c r="C94" s="3">
        <v>1.1020000000000001</v>
      </c>
    </row>
    <row r="95" spans="1:3" x14ac:dyDescent="0.15">
      <c r="A95" s="2">
        <v>1992</v>
      </c>
      <c r="B95" s="2">
        <v>100.4</v>
      </c>
      <c r="C95" s="3">
        <v>1.087</v>
      </c>
    </row>
    <row r="96" spans="1:3" x14ac:dyDescent="0.15">
      <c r="A96" s="2">
        <v>1993</v>
      </c>
      <c r="B96" s="2">
        <v>101</v>
      </c>
      <c r="C96" s="3">
        <v>1.081</v>
      </c>
    </row>
    <row r="97" spans="1:3" x14ac:dyDescent="0.15">
      <c r="A97" s="2">
        <v>1994</v>
      </c>
      <c r="B97" s="2">
        <v>101.4</v>
      </c>
      <c r="C97" s="3">
        <v>1.077</v>
      </c>
    </row>
    <row r="98" spans="1:3" x14ac:dyDescent="0.15">
      <c r="A98" s="2">
        <v>1995</v>
      </c>
      <c r="B98" s="2">
        <v>101.5</v>
      </c>
      <c r="C98" s="3">
        <v>1.0760000000000001</v>
      </c>
    </row>
    <row r="99" spans="1:3" x14ac:dyDescent="0.15">
      <c r="A99" s="2">
        <v>1996</v>
      </c>
      <c r="B99" s="2">
        <v>101.8</v>
      </c>
      <c r="C99" s="3">
        <v>1.073</v>
      </c>
    </row>
    <row r="100" spans="1:3" x14ac:dyDescent="0.15">
      <c r="A100" s="2">
        <v>1997</v>
      </c>
      <c r="B100" s="2">
        <v>102.5</v>
      </c>
      <c r="C100" s="3">
        <v>1.0649999999999999</v>
      </c>
    </row>
    <row r="101" spans="1:3" x14ac:dyDescent="0.15">
      <c r="A101" s="2">
        <v>1998</v>
      </c>
      <c r="B101" s="2">
        <v>100.5</v>
      </c>
      <c r="C101" s="3">
        <v>1.0860000000000001</v>
      </c>
    </row>
    <row r="102" spans="1:3" x14ac:dyDescent="0.15">
      <c r="A102" s="2">
        <v>1999</v>
      </c>
      <c r="B102" s="2">
        <v>99.6</v>
      </c>
      <c r="C102" s="3">
        <v>1.097</v>
      </c>
    </row>
    <row r="103" spans="1:3" x14ac:dyDescent="0.15">
      <c r="A103" s="2">
        <v>2000</v>
      </c>
      <c r="B103" s="2">
        <v>99.8</v>
      </c>
      <c r="C103" s="3">
        <v>1.0940000000000001</v>
      </c>
    </row>
    <row r="104" spans="1:3" x14ac:dyDescent="0.15">
      <c r="A104" s="2">
        <v>2001</v>
      </c>
      <c r="B104" s="2">
        <v>98.1</v>
      </c>
      <c r="C104" s="3">
        <v>1.113</v>
      </c>
    </row>
    <row r="105" spans="1:3" x14ac:dyDescent="0.15">
      <c r="A105" s="2">
        <v>2002</v>
      </c>
      <c r="B105" s="2">
        <v>97.1</v>
      </c>
      <c r="C105" s="3">
        <v>1.1240000000000001</v>
      </c>
    </row>
    <row r="106" spans="1:3" x14ac:dyDescent="0.15">
      <c r="A106" s="2">
        <v>2003</v>
      </c>
      <c r="B106" s="2">
        <v>97.7</v>
      </c>
      <c r="C106" s="3">
        <v>1.117</v>
      </c>
    </row>
    <row r="107" spans="1:3" x14ac:dyDescent="0.15">
      <c r="A107" s="2">
        <v>2004</v>
      </c>
      <c r="B107" s="2">
        <v>98.8</v>
      </c>
      <c r="C107" s="3">
        <v>1.105</v>
      </c>
    </row>
    <row r="108" spans="1:3" x14ac:dyDescent="0.15">
      <c r="A108" s="2">
        <v>2005</v>
      </c>
      <c r="B108" s="2">
        <v>100</v>
      </c>
      <c r="C108" s="3">
        <v>1.0920000000000001</v>
      </c>
    </row>
    <row r="109" spans="1:3" x14ac:dyDescent="0.15">
      <c r="A109" s="2">
        <v>2006</v>
      </c>
      <c r="B109" s="2">
        <v>102</v>
      </c>
      <c r="C109" s="3">
        <v>1.071</v>
      </c>
    </row>
    <row r="110" spans="1:3" x14ac:dyDescent="0.15">
      <c r="A110" s="2">
        <v>2007</v>
      </c>
      <c r="B110" s="2">
        <v>104.6</v>
      </c>
      <c r="C110" s="3">
        <v>1.044</v>
      </c>
    </row>
    <row r="111" spans="1:3" x14ac:dyDescent="0.15">
      <c r="A111" s="2">
        <v>2008</v>
      </c>
      <c r="B111" s="2">
        <v>107.9</v>
      </c>
      <c r="C111" s="3">
        <v>1.012</v>
      </c>
    </row>
    <row r="112" spans="1:3" x14ac:dyDescent="0.15">
      <c r="A112" s="2">
        <v>2009</v>
      </c>
      <c r="B112" s="2">
        <v>104.3</v>
      </c>
      <c r="C112" s="3">
        <v>1.0469999999999999</v>
      </c>
    </row>
    <row r="113" spans="1:3" x14ac:dyDescent="0.15">
      <c r="A113" s="2">
        <v>2010</v>
      </c>
      <c r="B113" s="2">
        <v>104.6</v>
      </c>
      <c r="C113" s="3">
        <v>1.044</v>
      </c>
    </row>
    <row r="114" spans="1:3" x14ac:dyDescent="0.15">
      <c r="A114" s="2">
        <v>2011</v>
      </c>
      <c r="B114" s="2">
        <v>106.2</v>
      </c>
      <c r="C114" s="3">
        <v>1.028</v>
      </c>
    </row>
    <row r="115" spans="1:3" x14ac:dyDescent="0.15">
      <c r="A115" s="2">
        <v>2012</v>
      </c>
      <c r="B115" s="2">
        <v>104.5</v>
      </c>
      <c r="C115" s="3">
        <v>1.0449999999999999</v>
      </c>
    </row>
    <row r="116" spans="1:3" x14ac:dyDescent="0.15">
      <c r="A116" s="2">
        <v>2013</v>
      </c>
      <c r="B116" s="2">
        <v>107</v>
      </c>
      <c r="C116" s="3">
        <v>1.0209999999999999</v>
      </c>
    </row>
    <row r="117" spans="1:3" x14ac:dyDescent="0.15">
      <c r="A117" s="2">
        <v>2014</v>
      </c>
      <c r="B117" s="2">
        <v>109.8</v>
      </c>
      <c r="C117" s="3">
        <v>0.995</v>
      </c>
    </row>
    <row r="118" spans="1:3" x14ac:dyDescent="0.15">
      <c r="A118" s="2">
        <v>2015</v>
      </c>
      <c r="B118" s="2">
        <v>109.2</v>
      </c>
      <c r="C118" s="4">
        <v>1</v>
      </c>
    </row>
  </sheetData>
  <mergeCells count="2">
    <mergeCell ref="A1:A2"/>
    <mergeCell ref="C1:C2"/>
  </mergeCells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算定シート（ブランク）</vt:lpstr>
      <vt:lpstr>別添（財産目録）</vt:lpstr>
      <vt:lpstr>テーブル（デフレーター）</vt:lpstr>
      <vt:lpstr>'算定シート（ブランク）'!Print_Area</vt:lpstr>
      <vt:lpstr>'別添（財産目録）'!Print_Area</vt:lpstr>
    </vt:vector>
  </TitlesOfParts>
  <Company>厚生労働省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cp:lastPrinted>2017-03-28T11:24:22Z</cp:lastPrinted>
  <dcterms:created xsi:type="dcterms:W3CDTF">2016-10-13T00:50:41Z</dcterms:created>
  <dcterms:modified xsi:type="dcterms:W3CDTF">2017-04-04T01:37:41Z</dcterms:modified>
</cp:coreProperties>
</file>