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2210"/>
  </bookViews>
  <sheets>
    <sheet name="現場閉所確認表" sheetId="22" r:id="rId1"/>
    <sheet name="【例】現場閉所確認表 " sheetId="23" r:id="rId2"/>
  </sheets>
  <definedNames>
    <definedName name="_xlnm.Print_Area" localSheetId="0">現場閉所確認表!$B$1:$AK$51</definedName>
    <definedName name="_xlnm.Print_Area" localSheetId="1">'【例】現場閉所確認表 '!$A$1:$AQ$52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AK10" authorId="0">
      <text>
        <r>
          <rPr>
            <b/>
            <sz val="14"/>
            <color indexed="81"/>
            <rFont val="MS P ゴシック"/>
          </rPr>
          <t>・対象期間内で現場閉所実施状況に合わせて現場閉所日はプルダウンから「■」を選択してください。
・年末年始６日間、夏季休暇３日間、工場製作のみの実施などの対象期間除外日はプルダウンから「□」を選択してください。
・月途中での着手や完成の場合の月の残日数等の対象期間外は「－」選択を選択してください。
現場閉所率を自動で算出します。</t>
        </r>
      </text>
    </comment>
    <comment ref="X2" authorId="0">
      <text>
        <r>
          <rPr>
            <b/>
            <sz val="14"/>
            <color indexed="81"/>
            <rFont val="MS P ゴシック"/>
          </rPr>
          <t>通期の場合は28.5％以上で達成。※未達成の場合は赤表示</t>
        </r>
        <r>
          <rPr>
            <b/>
            <sz val="11"/>
            <color indexed="81"/>
            <rFont val="MS P ゴシック"/>
          </rPr>
          <t xml:space="preserve">
</t>
        </r>
      </text>
    </comment>
    <comment ref="AK51" authorId="0">
      <text>
        <r>
          <rPr>
            <b/>
            <sz val="11"/>
            <color indexed="81"/>
            <rFont val="MS P ゴシック"/>
          </rPr>
          <t>月単位の判定
○or×</t>
        </r>
      </text>
    </comment>
  </commentList>
</comments>
</file>

<file path=xl/comments2.xml><?xml version="1.0" encoding="utf-8"?>
<comments xmlns="http://schemas.openxmlformats.org/spreadsheetml/2006/main">
  <authors>
    <author>作成者</author>
  </authors>
  <commentList>
    <comment ref="X2" authorId="0">
      <text>
        <r>
          <rPr>
            <b/>
            <sz val="14"/>
            <color indexed="81"/>
            <rFont val="MS P ゴシック"/>
          </rPr>
          <t>通期の場合は28.5％以上で達成。※未達成の場合は赤表示</t>
        </r>
        <r>
          <rPr>
            <b/>
            <sz val="11"/>
            <color indexed="81"/>
            <rFont val="MS P ゴシック"/>
          </rPr>
          <t xml:space="preserve">
</t>
        </r>
      </text>
    </comment>
    <comment ref="AK10" authorId="0">
      <text>
        <r>
          <rPr>
            <b/>
            <sz val="14"/>
            <color indexed="81"/>
            <rFont val="MS P ゴシック"/>
          </rPr>
          <t>・対象期間内で現場閉所実施状況に合わせて現場閉所日はプルダウンから「■」を選択してください。
・年末年始６日間、夏季休暇３日間、工場製作のみの実施などの対象期間除外日はプルダウンから「□」を選択してください。
・月途中での着手や完成の場合の月の残日数等の対象期間外は「－」選択を選択してください。
現場閉所率を自動で算出します。</t>
        </r>
      </text>
    </comment>
    <comment ref="AK51" authorId="0">
      <text>
        <r>
          <rPr>
            <b/>
            <sz val="11"/>
            <color indexed="81"/>
            <rFont val="MS P ゴシック"/>
          </rPr>
          <t>月単位の判定
○or×</t>
        </r>
      </text>
    </comment>
  </commentList>
</comments>
</file>

<file path=xl/sharedStrings.xml><?xml version="1.0" encoding="utf-8"?>
<sst xmlns="http://schemas.openxmlformats.org/spreadsheetml/2006/main" xmlns:r="http://schemas.openxmlformats.org/officeDocument/2006/relationships" count="37" uniqueCount="37">
  <si>
    <t>月</t>
    <rPh sb="0" eb="1">
      <t>ガツ</t>
    </rPh>
    <phoneticPr fontId="1"/>
  </si>
  <si>
    <t>～</t>
  </si>
  <si>
    <t>受注者</t>
    <rPh sb="0" eb="3">
      <t>ジュチュウシャ</t>
    </rPh>
    <phoneticPr fontId="1"/>
  </si>
  <si>
    <t>工事着手日</t>
    <rPh sb="0" eb="2">
      <t>コウジ</t>
    </rPh>
    <rPh sb="2" eb="4">
      <t>チャクシュ</t>
    </rPh>
    <rPh sb="4" eb="5">
      <t>ビ</t>
    </rPh>
    <phoneticPr fontId="1"/>
  </si>
  <si>
    <t>工事名</t>
    <rPh sb="0" eb="3">
      <t>コウジメイ</t>
    </rPh>
    <phoneticPr fontId="1"/>
  </si>
  <si>
    <t>契約工期</t>
    <rPh sb="0" eb="2">
      <t>ケイヤク</t>
    </rPh>
    <rPh sb="2" eb="4">
      <t>コウキ</t>
    </rPh>
    <phoneticPr fontId="1"/>
  </si>
  <si>
    <t>現場閉所日数</t>
    <rPh sb="0" eb="2">
      <t>ゲンバ</t>
    </rPh>
    <rPh sb="2" eb="4">
      <t>ヘイショ</t>
    </rPh>
    <rPh sb="4" eb="5">
      <t>ビ</t>
    </rPh>
    <rPh sb="5" eb="6">
      <t>スウ</t>
    </rPh>
    <phoneticPr fontId="1"/>
  </si>
  <si>
    <t>□</t>
  </si>
  <si>
    <t>■</t>
  </si>
  <si>
    <t>現場閉所確認表</t>
    <rPh sb="0" eb="2">
      <t>ゲンバ</t>
    </rPh>
    <rPh sb="2" eb="4">
      <t>ヘイショ</t>
    </rPh>
    <rPh sb="4" eb="6">
      <t>カクニン</t>
    </rPh>
    <rPh sb="6" eb="7">
      <t>ヒョウ</t>
    </rPh>
    <phoneticPr fontId="1"/>
  </si>
  <si>
    <t>対象期間外</t>
    <rPh sb="0" eb="2">
      <t>タイショウ</t>
    </rPh>
    <rPh sb="2" eb="4">
      <t>キカン</t>
    </rPh>
    <rPh sb="4" eb="5">
      <t>ガイ</t>
    </rPh>
    <phoneticPr fontId="1"/>
  </si>
  <si>
    <t>作成者</t>
    <rPh sb="0" eb="3">
      <t>サクセイシャ</t>
    </rPh>
    <phoneticPr fontId="1"/>
  </si>
  <si>
    <t>日付</t>
    <rPh sb="0" eb="2">
      <t>ヒヅケ</t>
    </rPh>
    <phoneticPr fontId="1"/>
  </si>
  <si>
    <t>現場</t>
    <rPh sb="0" eb="2">
      <t>ゲンバ</t>
    </rPh>
    <phoneticPr fontId="1"/>
  </si>
  <si>
    <t>%(0表示）</t>
    <rPh sb="3" eb="5">
      <t>ヒョウジ</t>
    </rPh>
    <phoneticPr fontId="1"/>
  </si>
  <si>
    <t>土日日数</t>
    <rPh sb="0" eb="2">
      <t>ドニチ</t>
    </rPh>
    <rPh sb="2" eb="4">
      <t>ニッスウ</t>
    </rPh>
    <phoneticPr fontId="1"/>
  </si>
  <si>
    <t>作成日</t>
    <rPh sb="0" eb="2">
      <t>サクセイ</t>
    </rPh>
    <rPh sb="2" eb="3">
      <t>ビ</t>
    </rPh>
    <phoneticPr fontId="1"/>
  </si>
  <si>
    <t xml:space="preserve">    </t>
  </si>
  <si>
    <t>現場閉所</t>
    <rPh sb="0" eb="2">
      <t>ゲンバ</t>
    </rPh>
    <rPh sb="2" eb="4">
      <t>ヘイショ</t>
    </rPh>
    <phoneticPr fontId="1"/>
  </si>
  <si>
    <t>除外日数</t>
    <rPh sb="0" eb="2">
      <t>ジョガイ</t>
    </rPh>
    <rPh sb="2" eb="4">
      <t>ニッスウ</t>
    </rPh>
    <phoneticPr fontId="1"/>
  </si>
  <si>
    <t>除外日</t>
    <rPh sb="0" eb="2">
      <t>ジョガイ</t>
    </rPh>
    <rPh sb="2" eb="3">
      <t>ビ</t>
    </rPh>
    <phoneticPr fontId="1"/>
  </si>
  <si>
    <t>現場代理人</t>
    <rPh sb="0" eb="2">
      <t>ゲンバ</t>
    </rPh>
    <rPh sb="2" eb="5">
      <t>ダイリニン</t>
    </rPh>
    <phoneticPr fontId="1"/>
  </si>
  <si>
    <t>○○年○月○日</t>
    <rPh sb="2" eb="3">
      <t>ネン</t>
    </rPh>
    <rPh sb="4" eb="5">
      <t>ガツ</t>
    </rPh>
    <rPh sb="6" eb="7">
      <t>ニチ</t>
    </rPh>
    <phoneticPr fontId="1"/>
  </si>
  <si>
    <t>○○　○○</t>
  </si>
  <si>
    <t>対象期間</t>
    <rPh sb="0" eb="2">
      <t>タイショウ</t>
    </rPh>
    <rPh sb="2" eb="4">
      <t>キカン</t>
    </rPh>
    <phoneticPr fontId="1"/>
  </si>
  <si>
    <t>現場閉所率</t>
    <rPh sb="0" eb="2">
      <t>ゲンバ</t>
    </rPh>
    <rPh sb="2" eb="4">
      <t>ヘイショ</t>
    </rPh>
    <rPh sb="4" eb="5">
      <t>リツ</t>
    </rPh>
    <phoneticPr fontId="1"/>
  </si>
  <si>
    <t>リスト</t>
  </si>
  <si>
    <t>－</t>
  </si>
  <si>
    <t>月単位</t>
    <rPh sb="0" eb="3">
      <t>ツキタンイ</t>
    </rPh>
    <phoneticPr fontId="1"/>
  </si>
  <si>
    <t>%（切捨）</t>
    <rPh sb="2" eb="3">
      <t>キ</t>
    </rPh>
    <rPh sb="3" eb="4">
      <t>ス</t>
    </rPh>
    <phoneticPr fontId="1"/>
  </si>
  <si>
    <t>現場閉所日：■　　対象期間除外日：□　対象期間外：－</t>
    <rPh sb="0" eb="2">
      <t>ゲンバ</t>
    </rPh>
    <rPh sb="2" eb="4">
      <t>ヘイショ</t>
    </rPh>
    <rPh sb="4" eb="5">
      <t>ビ</t>
    </rPh>
    <rPh sb="9" eb="11">
      <t>タイショウ</t>
    </rPh>
    <rPh sb="11" eb="13">
      <t>キカン</t>
    </rPh>
    <rPh sb="13" eb="15">
      <t>ジョガイ</t>
    </rPh>
    <rPh sb="15" eb="16">
      <t>ビ</t>
    </rPh>
    <rPh sb="19" eb="21">
      <t>タイショウ</t>
    </rPh>
    <rPh sb="21" eb="23">
      <t>キカン</t>
    </rPh>
    <rPh sb="23" eb="24">
      <t>ガイ</t>
    </rPh>
    <phoneticPr fontId="1"/>
  </si>
  <si>
    <t>除外日除く日数</t>
    <rPh sb="0" eb="2">
      <t>ジョガイ</t>
    </rPh>
    <rPh sb="2" eb="3">
      <t>ビ</t>
    </rPh>
    <rPh sb="3" eb="4">
      <t>ノゾ</t>
    </rPh>
    <rPh sb="5" eb="7">
      <t>ニッスウ</t>
    </rPh>
    <phoneticPr fontId="1"/>
  </si>
  <si>
    <t>←上の対象期間と一致しているか確認してください。</t>
    <rPh sb="1" eb="2">
      <t>ウエ</t>
    </rPh>
    <rPh sb="3" eb="4">
      <t>タイショウ</t>
    </rPh>
    <rPh sb="4" eb="6">
      <t>キカン</t>
    </rPh>
    <rPh sb="8" eb="10">
      <t>イッチ</t>
    </rPh>
    <rPh sb="15" eb="17">
      <t>カクニン</t>
    </rPh>
    <phoneticPr fontId="1"/>
  </si>
  <si>
    <t>手入力</t>
    <rPh sb="0" eb="3">
      <t>テニュウリョク</t>
    </rPh>
    <phoneticPr fontId="1"/>
  </si>
  <si>
    <t>工事完成日</t>
    <rPh sb="0" eb="2">
      <t>コウジ</t>
    </rPh>
    <rPh sb="2" eb="4">
      <t>カンセイ</t>
    </rPh>
    <rPh sb="4" eb="5">
      <t>ヒ</t>
    </rPh>
    <phoneticPr fontId="1"/>
  </si>
  <si>
    <t>○○工事</t>
    <rPh sb="2" eb="4">
      <t>コウジ</t>
    </rPh>
    <phoneticPr fontId="1"/>
  </si>
  <si>
    <t>○○株式会社</t>
    <rPh sb="2" eb="4">
      <t>カブシキ</t>
    </rPh>
    <rPh sb="4" eb="6">
      <t>カイシャ</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</si>
</sst>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m"/>
    <numFmt numFmtId="177" formatCode="d"/>
    <numFmt numFmtId="178" formatCode="aaa"/>
    <numFmt numFmtId="179" formatCode="#,##0_ "/>
    <numFmt numFmtId="180" formatCode="0.0%"/>
  </numFmts>
  <fonts count="9">
    <font>
      <sz val="11"/>
      <color theme="1"/>
      <name val="ＭＳ Ｐゴシック"/>
      <family val="3"/>
      <scheme val="minor"/>
    </font>
    <font>
      <sz val="6"/>
      <color auto="1"/>
      <name val="ＭＳ Ｐゴシック"/>
      <family val="3"/>
      <scheme val="minor"/>
    </font>
    <font>
      <sz val="12"/>
      <color theme="1"/>
      <name val="ＭＳ Ｐゴシック"/>
      <family val="3"/>
      <scheme val="minor"/>
    </font>
    <font>
      <sz val="22"/>
      <color theme="1"/>
      <name val="ＭＳ Ｐゴシック"/>
      <family val="3"/>
      <scheme val="minor"/>
    </font>
    <font>
      <sz val="18"/>
      <color theme="1"/>
      <name val="ＭＳ Ｐゴシック"/>
      <family val="3"/>
      <scheme val="minor"/>
    </font>
    <font>
      <sz val="11"/>
      <color theme="1"/>
      <name val="ＭＳ Ｐゴシック"/>
      <family val="3"/>
      <scheme val="minor"/>
    </font>
    <font>
      <sz val="12"/>
      <color auto="1"/>
      <name val="ＭＳ Ｐゴシック"/>
      <family val="3"/>
      <scheme val="minor"/>
    </font>
    <font>
      <sz val="20"/>
      <color theme="1"/>
      <name val="ＭＳ Ｐゴシック"/>
      <family val="3"/>
      <scheme val="minor"/>
    </font>
    <font>
      <sz val="12"/>
      <color theme="0" tint="-0.5"/>
      <name val="ＭＳ Ｐゴシック"/>
      <family val="3"/>
      <scheme val="minor"/>
    </font>
  </fonts>
  <fills count="6">
    <fill>
      <patternFill patternType="none"/>
    </fill>
    <fill>
      <patternFill patternType="gray125"/>
    </fill>
    <fill>
      <patternFill patternType="solid">
        <fgColor rgb="FFFFFFCC"/>
        <bgColor indexed="64"/>
      </patternFill>
    </fill>
    <fill>
      <patternFill patternType="solid">
        <fgColor theme="0" tint="-0.15"/>
        <bgColor indexed="64"/>
      </patternFill>
    </fill>
    <fill>
      <patternFill patternType="solid">
        <fgColor rgb="FFFFCCFF"/>
        <bgColor indexed="64"/>
      </patternFill>
    </fill>
    <fill>
      <patternFill patternType="solid">
        <fgColor rgb="FFFFFF00"/>
        <bgColor indexed="64"/>
      </patternFill>
    </fill>
  </fills>
  <borders count="40">
    <border>
      <left/>
      <right/>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9" fontId="5" fillId="0" borderId="0" applyFont="0" applyFill="0" applyBorder="0" applyAlignment="0" applyProtection="0">
      <alignment vertical="center"/>
    </xf>
    <xf numFmtId="38" fontId="5" fillId="0" borderId="0" applyFont="0" applyFill="0" applyBorder="0" applyAlignment="0" applyProtection="0">
      <alignment vertical="center"/>
    </xf>
  </cellStyleXfs>
  <cellXfs count="126">
    <xf numFmtId="0" fontId="0" fillId="0" borderId="0" xfId="0"/>
    <xf numFmtId="0" fontId="2" fillId="0" borderId="0" xfId="0" applyFont="1" applyAlignment="1">
      <alignment vertical="center"/>
    </xf>
    <xf numFmtId="0" fontId="3" fillId="0" borderId="0" xfId="0" applyFont="1" applyAlignme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176" fontId="4" fillId="2" borderId="1" xfId="0" applyNumberFormat="1" applyFont="1" applyFill="1" applyBorder="1" applyAlignment="1">
      <alignment horizontal="right" vertical="center"/>
    </xf>
    <xf numFmtId="177" fontId="2" fillId="0" borderId="4" xfId="0" applyNumberFormat="1" applyFont="1" applyFill="1" applyBorder="1" applyAlignment="1">
      <alignment vertical="center"/>
    </xf>
    <xf numFmtId="177" fontId="2" fillId="0" borderId="5" xfId="0" applyNumberFormat="1" applyFont="1" applyFill="1" applyBorder="1" applyAlignment="1">
      <alignment vertical="center"/>
    </xf>
    <xf numFmtId="14" fontId="2" fillId="0" borderId="0" xfId="0" applyNumberFormat="1" applyFont="1" applyAlignment="1">
      <alignment vertical="center"/>
    </xf>
    <xf numFmtId="14" fontId="2" fillId="0" borderId="6" xfId="0" applyNumberFormat="1" applyFont="1" applyFill="1" applyBorder="1" applyAlignment="1">
      <alignment horizontal="center" vertical="center" shrinkToFit="1"/>
    </xf>
    <xf numFmtId="14" fontId="2" fillId="0" borderId="7" xfId="0" applyNumberFormat="1" applyFont="1" applyBorder="1" applyAlignment="1">
      <alignment horizontal="center" vertical="center" shrinkToFit="1"/>
    </xf>
    <xf numFmtId="14" fontId="2" fillId="0" borderId="8" xfId="0" applyNumberFormat="1" applyFont="1" applyBorder="1" applyAlignment="1">
      <alignment horizontal="center" vertical="center" shrinkToFit="1"/>
    </xf>
    <xf numFmtId="14" fontId="2" fillId="3" borderId="4" xfId="0" applyNumberFormat="1" applyFont="1" applyFill="1" applyBorder="1" applyAlignment="1">
      <alignment horizontal="center" vertical="center" shrinkToFit="1"/>
    </xf>
    <xf numFmtId="14" fontId="2" fillId="3" borderId="7" xfId="0" applyNumberFormat="1" applyFont="1" applyFill="1" applyBorder="1" applyAlignment="1">
      <alignment horizontal="center" vertical="center" shrinkToFit="1"/>
    </xf>
    <xf numFmtId="14" fontId="2" fillId="3" borderId="8" xfId="0" applyNumberFormat="1" applyFont="1" applyFill="1" applyBorder="1" applyAlignment="1">
      <alignment horizontal="center" vertical="center" shrinkToFit="1"/>
    </xf>
    <xf numFmtId="14" fontId="2" fillId="0" borderId="4" xfId="0" applyNumberFormat="1" applyFont="1" applyBorder="1" applyAlignment="1">
      <alignment horizontal="center" vertical="center" shrinkToFit="1"/>
    </xf>
    <xf numFmtId="14" fontId="2" fillId="4" borderId="5" xfId="0" applyNumberFormat="1" applyFont="1" applyFill="1" applyBorder="1" applyAlignment="1">
      <alignment horizontal="center" vertical="center" shrinkToFit="1"/>
    </xf>
    <xf numFmtId="0" fontId="2" fillId="0" borderId="0" xfId="0" applyFont="1" applyAlignment="1">
      <alignment vertical="center" shrinkToFi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176" fontId="4" fillId="2" borderId="9" xfId="0" applyNumberFormat="1" applyFont="1" applyFill="1" applyBorder="1" applyAlignment="1">
      <alignment horizontal="right" vertical="center"/>
    </xf>
    <xf numFmtId="0" fontId="2" fillId="2" borderId="12" xfId="0"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4" fontId="2" fillId="0" borderId="15" xfId="0" applyNumberFormat="1" applyFont="1" applyFill="1" applyBorder="1" applyAlignment="1">
      <alignment horizontal="center" vertical="center" shrinkToFit="1"/>
    </xf>
    <xf numFmtId="14" fontId="2" fillId="0" borderId="16" xfId="0" applyNumberFormat="1" applyFont="1" applyBorder="1" applyAlignment="1">
      <alignment horizontal="center" vertical="center" shrinkToFit="1"/>
    </xf>
    <xf numFmtId="14" fontId="2" fillId="0" borderId="17" xfId="0" applyNumberFormat="1" applyFont="1" applyBorder="1" applyAlignment="1">
      <alignment horizontal="center" vertical="center" shrinkToFit="1"/>
    </xf>
    <xf numFmtId="14" fontId="2" fillId="3" borderId="13" xfId="0" applyNumberFormat="1" applyFont="1" applyFill="1" applyBorder="1" applyAlignment="1">
      <alignment horizontal="center" vertical="center" shrinkToFit="1"/>
    </xf>
    <xf numFmtId="14" fontId="2" fillId="3" borderId="16" xfId="0" applyNumberFormat="1" applyFont="1" applyFill="1" applyBorder="1" applyAlignment="1">
      <alignment horizontal="center" vertical="center" shrinkToFit="1"/>
    </xf>
    <xf numFmtId="14" fontId="2" fillId="3" borderId="17" xfId="0" applyNumberFormat="1" applyFont="1" applyFill="1" applyBorder="1" applyAlignment="1">
      <alignment horizontal="center" vertical="center" shrinkToFit="1"/>
    </xf>
    <xf numFmtId="14" fontId="2" fillId="0" borderId="13" xfId="0" applyNumberFormat="1" applyFont="1" applyBorder="1" applyAlignment="1">
      <alignment horizontal="center" vertical="center" shrinkToFit="1"/>
    </xf>
    <xf numFmtId="14" fontId="2" fillId="4" borderId="14" xfId="0" applyNumberFormat="1" applyFont="1" applyFill="1" applyBorder="1" applyAlignment="1">
      <alignment horizontal="center" vertical="center" shrinkToFit="1"/>
    </xf>
    <xf numFmtId="176" fontId="4" fillId="2" borderId="18" xfId="0" applyNumberFormat="1" applyFont="1" applyFill="1" applyBorder="1" applyAlignment="1">
      <alignment vertical="center"/>
    </xf>
    <xf numFmtId="0" fontId="2" fillId="2" borderId="19" xfId="0" applyFont="1" applyFill="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179" fontId="2" fillId="0" borderId="15" xfId="0" applyNumberFormat="1" applyFont="1" applyFill="1" applyBorder="1" applyAlignment="1">
      <alignment vertical="center"/>
    </xf>
    <xf numFmtId="179" fontId="2" fillId="0" borderId="21" xfId="0" applyNumberFormat="1" applyFont="1" applyBorder="1" applyAlignment="1">
      <alignment vertical="center"/>
    </xf>
    <xf numFmtId="179" fontId="2" fillId="0" borderId="22" xfId="0" applyNumberFormat="1" applyFont="1" applyBorder="1" applyAlignment="1">
      <alignment vertical="center"/>
    </xf>
    <xf numFmtId="179" fontId="2" fillId="3" borderId="19" xfId="0" applyNumberFormat="1" applyFont="1" applyFill="1" applyBorder="1" applyAlignment="1">
      <alignment vertical="center"/>
    </xf>
    <xf numFmtId="179" fontId="2" fillId="3" borderId="23" xfId="0" applyNumberFormat="1" applyFont="1" applyFill="1" applyBorder="1" applyAlignment="1">
      <alignment vertical="center"/>
    </xf>
    <xf numFmtId="180" fontId="2" fillId="3" borderId="17" xfId="1" applyNumberFormat="1" applyFont="1" applyFill="1" applyBorder="1" applyAlignment="1">
      <alignment vertical="center"/>
    </xf>
    <xf numFmtId="180" fontId="2" fillId="0" borderId="17" xfId="1" applyNumberFormat="1" applyFont="1" applyFill="1" applyBorder="1" applyAlignment="1">
      <alignment vertical="center"/>
    </xf>
    <xf numFmtId="0" fontId="2" fillId="0" borderId="17" xfId="1" applyNumberFormat="1" applyFont="1" applyFill="1" applyBorder="1" applyAlignment="1">
      <alignment vertical="center"/>
    </xf>
    <xf numFmtId="180" fontId="2" fillId="0" borderId="14" xfId="1" applyNumberFormat="1" applyFont="1" applyBorder="1" applyAlignment="1">
      <alignment horizontal="center" vertical="center"/>
    </xf>
    <xf numFmtId="0" fontId="2" fillId="3" borderId="24" xfId="0" applyFont="1" applyFill="1" applyBorder="1" applyAlignment="1">
      <alignment horizontal="center" vertical="center"/>
    </xf>
    <xf numFmtId="58" fontId="2" fillId="3" borderId="25" xfId="0" applyNumberFormat="1" applyFont="1" applyFill="1" applyBorder="1" applyAlignment="1">
      <alignment horizontal="center" vertical="center"/>
    </xf>
    <xf numFmtId="58" fontId="2" fillId="3" borderId="26" xfId="2" applyNumberFormat="1" applyFont="1" applyFill="1" applyBorder="1" applyAlignment="1">
      <alignment horizontal="center" vertical="center"/>
    </xf>
    <xf numFmtId="177" fontId="2" fillId="0" borderId="12" xfId="0" applyNumberFormat="1" applyFont="1" applyBorder="1" applyAlignment="1">
      <alignment vertical="center"/>
    </xf>
    <xf numFmtId="177" fontId="2" fillId="0" borderId="27" xfId="0" applyNumberFormat="1" applyFont="1" applyBorder="1" applyAlignment="1">
      <alignment vertical="center"/>
    </xf>
    <xf numFmtId="0" fontId="2" fillId="3" borderId="28" xfId="0" applyFont="1" applyFill="1" applyBorder="1" applyAlignment="1">
      <alignment horizontal="center" vertical="center"/>
    </xf>
    <xf numFmtId="58" fontId="2" fillId="3" borderId="10" xfId="0" applyNumberFormat="1" applyFont="1" applyFill="1" applyBorder="1" applyAlignment="1">
      <alignment horizontal="center" vertical="center"/>
    </xf>
    <xf numFmtId="58" fontId="2" fillId="3" borderId="29" xfId="2" applyNumberFormat="1" applyFont="1" applyFill="1" applyBorder="1" applyAlignment="1">
      <alignment horizontal="center" vertical="center"/>
    </xf>
    <xf numFmtId="176" fontId="4" fillId="2" borderId="28" xfId="0" applyNumberFormat="1" applyFont="1" applyFill="1" applyBorder="1" applyAlignment="1">
      <alignment vertical="center"/>
    </xf>
    <xf numFmtId="0" fontId="2" fillId="2" borderId="25" xfId="0" applyFont="1" applyFill="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6" fillId="0" borderId="25" xfId="0" applyFont="1" applyBorder="1" applyAlignment="1">
      <alignment horizontal="center" vertical="center" shrinkToFit="1"/>
    </xf>
    <xf numFmtId="176" fontId="4" fillId="2" borderId="30" xfId="0" applyNumberFormat="1" applyFont="1" applyFill="1" applyBorder="1" applyAlignment="1">
      <alignment vertical="center"/>
    </xf>
    <xf numFmtId="0" fontId="6" fillId="0" borderId="10" xfId="0" applyFont="1" applyBorder="1" applyAlignment="1">
      <alignment horizontal="center" vertical="center" shrinkToFit="1"/>
    </xf>
    <xf numFmtId="0" fontId="2" fillId="3" borderId="10"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6" fillId="0" borderId="12" xfId="0" applyFont="1" applyBorder="1" applyAlignment="1">
      <alignment horizontal="center" vertical="center" shrinkToFit="1"/>
    </xf>
    <xf numFmtId="0" fontId="2" fillId="3" borderId="30" xfId="0" applyFont="1" applyFill="1" applyBorder="1" applyAlignment="1">
      <alignment horizontal="center" vertical="center"/>
    </xf>
    <xf numFmtId="58" fontId="2" fillId="3" borderId="31" xfId="0" applyNumberFormat="1" applyFont="1" applyFill="1" applyBorder="1" applyAlignment="1">
      <alignment horizontal="center" vertical="center"/>
    </xf>
    <xf numFmtId="58" fontId="2" fillId="3" borderId="32" xfId="0" applyNumberFormat="1" applyFont="1" applyFill="1" applyBorder="1" applyAlignment="1">
      <alignment horizontal="center" vertical="center"/>
    </xf>
    <xf numFmtId="0" fontId="2" fillId="5" borderId="13" xfId="0" applyFont="1" applyFill="1" applyBorder="1" applyAlignment="1">
      <alignment horizontal="center" vertical="center"/>
    </xf>
    <xf numFmtId="0" fontId="2" fillId="5" borderId="13" xfId="0" applyFont="1" applyFill="1" applyBorder="1" applyAlignment="1">
      <alignment horizontal="center" vertical="center" shrinkToFit="1"/>
    </xf>
    <xf numFmtId="180" fontId="7" fillId="0" borderId="13" xfId="1" applyNumberFormat="1" applyFont="1" applyBorder="1" applyAlignment="1">
      <alignment vertical="center"/>
    </xf>
    <xf numFmtId="179" fontId="7" fillId="0" borderId="13" xfId="0" applyNumberFormat="1" applyFont="1" applyBorder="1" applyAlignment="1">
      <alignment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58" fontId="2" fillId="0" borderId="36" xfId="0" applyNumberFormat="1" applyFont="1" applyBorder="1" applyAlignment="1">
      <alignment horizontal="center" vertical="center"/>
    </xf>
    <xf numFmtId="0" fontId="2" fillId="0" borderId="24"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Fill="1" applyBorder="1" applyAlignment="1">
      <alignment horizontal="center" vertical="center"/>
    </xf>
    <xf numFmtId="0" fontId="2" fillId="3" borderId="0" xfId="0" applyFont="1" applyFill="1" applyAlignment="1">
      <alignment vertical="center"/>
    </xf>
    <xf numFmtId="58" fontId="2" fillId="0" borderId="38" xfId="0" applyNumberFormat="1"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179" fontId="2" fillId="0" borderId="39" xfId="0" applyNumberFormat="1" applyFont="1" applyFill="1" applyBorder="1" applyAlignment="1">
      <alignment vertical="center"/>
    </xf>
    <xf numFmtId="180" fontId="2" fillId="3" borderId="22" xfId="1" applyNumberFormat="1" applyFont="1" applyFill="1" applyBorder="1" applyAlignment="1">
      <alignment vertical="center"/>
    </xf>
    <xf numFmtId="180" fontId="2" fillId="0" borderId="19" xfId="1" applyNumberFormat="1" applyFont="1" applyFill="1" applyBorder="1" applyAlignment="1">
      <alignment vertical="center"/>
    </xf>
    <xf numFmtId="179" fontId="2" fillId="0" borderId="0" xfId="0" applyNumberFormat="1" applyFont="1" applyAlignment="1">
      <alignment vertical="center"/>
    </xf>
    <xf numFmtId="0" fontId="2" fillId="0" borderId="13" xfId="0" applyFont="1" applyBorder="1" applyAlignment="1">
      <alignment horizontal="center" vertical="center"/>
    </xf>
    <xf numFmtId="0" fontId="6" fillId="0" borderId="13" xfId="0" applyFont="1" applyBorder="1" applyAlignment="1">
      <alignment horizontal="center" vertical="center"/>
    </xf>
    <xf numFmtId="0" fontId="2" fillId="0" borderId="0" xfId="0" quotePrefix="1" applyFont="1" applyAlignment="1">
      <alignment vertical="center"/>
    </xf>
    <xf numFmtId="14" fontId="8" fillId="0" borderId="6" xfId="0" applyNumberFormat="1" applyFont="1" applyFill="1" applyBorder="1" applyAlignment="1">
      <alignment horizontal="center" vertical="center" shrinkToFit="1"/>
    </xf>
    <xf numFmtId="14" fontId="8" fillId="0" borderId="7" xfId="0" applyNumberFormat="1" applyFont="1" applyBorder="1" applyAlignment="1">
      <alignment horizontal="center" vertical="center" shrinkToFit="1"/>
    </xf>
    <xf numFmtId="14" fontId="8" fillId="0" borderId="8" xfId="0" applyNumberFormat="1" applyFont="1" applyBorder="1" applyAlignment="1">
      <alignment horizontal="center" vertical="center" shrinkToFit="1"/>
    </xf>
    <xf numFmtId="14" fontId="8" fillId="3" borderId="4" xfId="0" applyNumberFormat="1" applyFont="1" applyFill="1" applyBorder="1" applyAlignment="1">
      <alignment horizontal="center" vertical="center" shrinkToFit="1"/>
    </xf>
    <xf numFmtId="14" fontId="8" fillId="3" borderId="7" xfId="0" applyNumberFormat="1" applyFont="1" applyFill="1" applyBorder="1" applyAlignment="1">
      <alignment horizontal="center" vertical="center" shrinkToFit="1"/>
    </xf>
    <xf numFmtId="14" fontId="8" fillId="3" borderId="8" xfId="0" applyNumberFormat="1" applyFont="1" applyFill="1" applyBorder="1" applyAlignment="1">
      <alignment horizontal="center" vertical="center" shrinkToFit="1"/>
    </xf>
    <xf numFmtId="14" fontId="8" fillId="0" borderId="4" xfId="0" applyNumberFormat="1" applyFont="1" applyBorder="1" applyAlignment="1">
      <alignment horizontal="center" vertical="center" shrinkToFit="1"/>
    </xf>
    <xf numFmtId="14" fontId="8" fillId="4" borderId="5" xfId="0" applyNumberFormat="1" applyFont="1" applyFill="1" applyBorder="1" applyAlignment="1">
      <alignment horizontal="center" vertical="center" shrinkToFit="1"/>
    </xf>
    <xf numFmtId="14" fontId="8" fillId="0" borderId="15" xfId="0" applyNumberFormat="1" applyFont="1" applyFill="1" applyBorder="1" applyAlignment="1">
      <alignment horizontal="center" vertical="center" shrinkToFit="1"/>
    </xf>
    <xf numFmtId="14" fontId="8" fillId="0" borderId="16" xfId="0" applyNumberFormat="1" applyFont="1" applyBorder="1" applyAlignment="1">
      <alignment horizontal="center" vertical="center" shrinkToFit="1"/>
    </xf>
    <xf numFmtId="14" fontId="8" fillId="0" borderId="17" xfId="0" applyNumberFormat="1" applyFont="1" applyBorder="1" applyAlignment="1">
      <alignment horizontal="center" vertical="center" shrinkToFit="1"/>
    </xf>
    <xf numFmtId="14" fontId="8" fillId="3" borderId="13" xfId="0" applyNumberFormat="1" applyFont="1" applyFill="1" applyBorder="1" applyAlignment="1">
      <alignment horizontal="center" vertical="center" shrinkToFit="1"/>
    </xf>
    <xf numFmtId="14" fontId="8" fillId="3" borderId="16" xfId="0" applyNumberFormat="1" applyFont="1" applyFill="1" applyBorder="1" applyAlignment="1">
      <alignment horizontal="center" vertical="center" shrinkToFit="1"/>
    </xf>
    <xf numFmtId="14" fontId="8" fillId="3" borderId="17" xfId="0" applyNumberFormat="1" applyFont="1" applyFill="1" applyBorder="1" applyAlignment="1">
      <alignment horizontal="center" vertical="center" shrinkToFit="1"/>
    </xf>
    <xf numFmtId="14" fontId="8" fillId="0" borderId="13" xfId="0" applyNumberFormat="1" applyFont="1" applyBorder="1" applyAlignment="1">
      <alignment horizontal="center" vertical="center" shrinkToFit="1"/>
    </xf>
    <xf numFmtId="14" fontId="8" fillId="4" borderId="14" xfId="0" applyNumberFormat="1" applyFont="1" applyFill="1" applyBorder="1" applyAlignment="1">
      <alignment horizontal="center" vertical="center" shrinkToFit="1"/>
    </xf>
    <xf numFmtId="179" fontId="8" fillId="0" borderId="15" xfId="0" applyNumberFormat="1" applyFont="1" applyFill="1" applyBorder="1" applyAlignment="1">
      <alignment vertical="center"/>
    </xf>
    <xf numFmtId="179" fontId="8" fillId="0" borderId="21" xfId="0" applyNumberFormat="1" applyFont="1" applyBorder="1" applyAlignment="1">
      <alignment vertical="center"/>
    </xf>
    <xf numFmtId="179" fontId="8" fillId="0" borderId="22" xfId="0" applyNumberFormat="1" applyFont="1" applyBorder="1" applyAlignment="1">
      <alignment vertical="center"/>
    </xf>
    <xf numFmtId="179" fontId="8" fillId="3" borderId="19" xfId="0" applyNumberFormat="1" applyFont="1" applyFill="1" applyBorder="1" applyAlignment="1">
      <alignment vertical="center"/>
    </xf>
    <xf numFmtId="179" fontId="8" fillId="3" borderId="23" xfId="0" applyNumberFormat="1" applyFont="1" applyFill="1" applyBorder="1" applyAlignment="1">
      <alignment vertical="center"/>
    </xf>
    <xf numFmtId="180" fontId="8" fillId="3" borderId="17" xfId="1" applyNumberFormat="1" applyFont="1" applyFill="1" applyBorder="1" applyAlignment="1">
      <alignment vertical="center"/>
    </xf>
    <xf numFmtId="180" fontId="8" fillId="0" borderId="17" xfId="1" applyNumberFormat="1" applyFont="1" applyFill="1" applyBorder="1" applyAlignment="1">
      <alignment vertical="center"/>
    </xf>
    <xf numFmtId="0" fontId="8" fillId="0" borderId="17" xfId="1" applyNumberFormat="1" applyFont="1" applyFill="1" applyBorder="1" applyAlignment="1">
      <alignment vertical="center"/>
    </xf>
    <xf numFmtId="180" fontId="8" fillId="0" borderId="14" xfId="1" applyNumberFormat="1" applyFont="1" applyBorder="1" applyAlignment="1">
      <alignment horizontal="center" vertical="center"/>
    </xf>
    <xf numFmtId="58" fontId="2" fillId="3" borderId="36" xfId="0" applyNumberFormat="1" applyFont="1" applyFill="1" applyBorder="1" applyAlignment="1">
      <alignment horizontal="center" vertical="center"/>
    </xf>
    <xf numFmtId="0" fontId="2" fillId="3" borderId="29" xfId="0" applyFont="1" applyFill="1" applyBorder="1" applyAlignment="1">
      <alignment horizontal="center" vertical="center"/>
    </xf>
    <xf numFmtId="58" fontId="2" fillId="3" borderId="38" xfId="0" applyNumberFormat="1" applyFont="1" applyFill="1" applyBorder="1" applyAlignment="1">
      <alignment horizontal="center" vertical="center"/>
    </xf>
    <xf numFmtId="0" fontId="2" fillId="3" borderId="32" xfId="0" applyFont="1" applyFill="1" applyBorder="1" applyAlignment="1">
      <alignment horizontal="center" vertical="center"/>
    </xf>
    <xf numFmtId="179" fontId="8" fillId="0" borderId="39" xfId="0" applyNumberFormat="1" applyFont="1" applyFill="1" applyBorder="1" applyAlignment="1">
      <alignment vertical="center"/>
    </xf>
    <xf numFmtId="180" fontId="8" fillId="3" borderId="22" xfId="1" applyNumberFormat="1" applyFont="1" applyFill="1" applyBorder="1" applyAlignment="1">
      <alignment vertical="center"/>
    </xf>
    <xf numFmtId="180" fontId="8" fillId="0" borderId="19" xfId="1" applyNumberFormat="1" applyFont="1" applyFill="1" applyBorder="1" applyAlignment="1">
      <alignment vertical="center"/>
    </xf>
  </cellXfs>
  <cellStyles count="3">
    <cellStyle name="標準" xfId="0" builtinId="0"/>
    <cellStyle name="パーセント" xfId="1" builtinId="5"/>
    <cellStyle name="桁区切り" xfId="2" builtinId="6"/>
  </cellStyles>
  <dxfs count="8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9C0006"/>
      </font>
      <fill>
        <patternFill>
          <bgColor rgb="FFFFC7CE"/>
        </patternFill>
      </fill>
    </dxf>
    <dxf>
      <font>
        <color rgb="FF9C0006"/>
      </font>
    </dxf>
    <dxf>
      <font>
        <b/>
        <i val="0"/>
        <color rgb="FFFF0000"/>
      </font>
    </dxf>
    <dxf>
      <font>
        <b/>
        <i val="0"/>
        <color rgb="FFFF0000"/>
      </font>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CFF"/>
        </patternFill>
      </fill>
    </dxf>
    <dxf>
      <fill>
        <patternFill>
          <bgColor rgb="FFFFCCFF"/>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9C0006"/>
      </font>
      <fill>
        <patternFill>
          <bgColor rgb="FFFFC7CE"/>
        </patternFill>
      </fill>
    </dxf>
    <dxf>
      <font>
        <color rgb="FF9C0006"/>
      </font>
    </dxf>
    <dxf>
      <font>
        <b/>
        <i val="0"/>
        <color rgb="FFFF0000"/>
      </font>
    </dxf>
    <dxf>
      <font>
        <b/>
        <i val="0"/>
        <color rgb="FFFF0000"/>
      </font>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CFF"/>
        </patternFill>
      </fill>
    </dxf>
    <dxf>
      <fill>
        <patternFill>
          <bgColor rgb="FFFFCCFF"/>
        </patternFill>
      </fill>
    </dxf>
  </dxfs>
  <tableStyles count="0" defaultTableStyle="TableStyleMedium2" defaultPivotStyle="PivotStyleMedium9"/>
  <colors>
    <mruColors>
      <color rgb="FFDBEEF4"/>
      <color rgb="FFFFFFFF"/>
      <color rgb="FFB7DEE8"/>
      <color rgb="FFFCFC10"/>
      <color rgb="FF0000FF"/>
      <color rgb="FFFFCCFF"/>
      <color rgb="FFFFFFCC"/>
      <color rgb="FF009900"/>
      <color rgb="FFCC3300"/>
      <color rgb="FF00FF00"/>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30</xdr:col>
      <xdr:colOff>421640</xdr:colOff>
      <xdr:row>1</xdr:row>
      <xdr:rowOff>27305</xdr:rowOff>
    </xdr:from>
    <xdr:to xmlns:xdr="http://schemas.openxmlformats.org/drawingml/2006/spreadsheetDrawing">
      <xdr:col>31</xdr:col>
      <xdr:colOff>67945</xdr:colOff>
      <xdr:row>1</xdr:row>
      <xdr:rowOff>271780</xdr:rowOff>
    </xdr:to>
    <xdr:sp macro="" textlink="">
      <xdr:nvSpPr>
        <xdr:cNvPr id="3" name="楕円 2"/>
        <xdr:cNvSpPr/>
      </xdr:nvSpPr>
      <xdr:spPr>
        <a:xfrm>
          <a:off x="13204190" y="217805"/>
          <a:ext cx="332105" cy="244475"/>
        </a:xfrm>
        <a:prstGeom prst="ellipse">
          <a:avLst/>
        </a:prstGeom>
        <a:no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800">
              <a:solidFill>
                <a:srgbClr val="FF0000"/>
              </a:solidFill>
            </a:rPr>
            <a:t>１</a:t>
          </a:r>
        </a:p>
      </xdr:txBody>
    </xdr:sp>
    <xdr:clientData/>
  </xdr:twoCellAnchor>
  <xdr:twoCellAnchor>
    <xdr:from xmlns:xdr="http://schemas.openxmlformats.org/drawingml/2006/spreadsheetDrawing">
      <xdr:col>30</xdr:col>
      <xdr:colOff>435610</xdr:colOff>
      <xdr:row>3</xdr:row>
      <xdr:rowOff>26670</xdr:rowOff>
    </xdr:from>
    <xdr:to xmlns:xdr="http://schemas.openxmlformats.org/drawingml/2006/spreadsheetDrawing">
      <xdr:col>31</xdr:col>
      <xdr:colOff>81915</xdr:colOff>
      <xdr:row>3</xdr:row>
      <xdr:rowOff>272415</xdr:rowOff>
    </xdr:to>
    <xdr:sp macro="" textlink="">
      <xdr:nvSpPr>
        <xdr:cNvPr id="5" name="楕円 4"/>
        <xdr:cNvSpPr/>
      </xdr:nvSpPr>
      <xdr:spPr>
        <a:xfrm>
          <a:off x="13218160" y="741045"/>
          <a:ext cx="332105" cy="245745"/>
        </a:xfrm>
        <a:prstGeom prst="ellipse">
          <a:avLst/>
        </a:prstGeom>
        <a:no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800">
              <a:solidFill>
                <a:srgbClr val="FF0000"/>
              </a:solidFill>
            </a:rPr>
            <a:t>２</a:t>
          </a:r>
        </a:p>
      </xdr:txBody>
    </xdr:sp>
    <xdr:clientData/>
  </xdr:twoCellAnchor>
  <xdr:twoCellAnchor>
    <xdr:from xmlns:xdr="http://schemas.openxmlformats.org/drawingml/2006/spreadsheetDrawing">
      <xdr:col>30</xdr:col>
      <xdr:colOff>435610</xdr:colOff>
      <xdr:row>4</xdr:row>
      <xdr:rowOff>54610</xdr:rowOff>
    </xdr:from>
    <xdr:to xmlns:xdr="http://schemas.openxmlformats.org/drawingml/2006/spreadsheetDrawing">
      <xdr:col>31</xdr:col>
      <xdr:colOff>81915</xdr:colOff>
      <xdr:row>5</xdr:row>
      <xdr:rowOff>13335</xdr:rowOff>
    </xdr:to>
    <xdr:sp macro="" textlink="">
      <xdr:nvSpPr>
        <xdr:cNvPr id="7" name="楕円 6"/>
        <xdr:cNvSpPr/>
      </xdr:nvSpPr>
      <xdr:spPr>
        <a:xfrm>
          <a:off x="13218160" y="1054735"/>
          <a:ext cx="332105" cy="244475"/>
        </a:xfrm>
        <a:prstGeom prst="ellipse">
          <a:avLst/>
        </a:prstGeom>
        <a:no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800">
              <a:solidFill>
                <a:srgbClr val="FF0000"/>
              </a:solidFill>
            </a:rPr>
            <a:t>３</a:t>
          </a:r>
        </a:p>
      </xdr:txBody>
    </xdr:sp>
    <xdr:clientData/>
  </xdr:twoCellAnchor>
  <xdr:twoCellAnchor>
    <xdr:from xmlns:xdr="http://schemas.openxmlformats.org/drawingml/2006/spreadsheetDrawing">
      <xdr:col>3</xdr:col>
      <xdr:colOff>381000</xdr:colOff>
      <xdr:row>3</xdr:row>
      <xdr:rowOff>26670</xdr:rowOff>
    </xdr:from>
    <xdr:to xmlns:xdr="http://schemas.openxmlformats.org/drawingml/2006/spreadsheetDrawing">
      <xdr:col>4</xdr:col>
      <xdr:colOff>27305</xdr:colOff>
      <xdr:row>3</xdr:row>
      <xdr:rowOff>272415</xdr:rowOff>
    </xdr:to>
    <xdr:sp macro="" textlink="">
      <xdr:nvSpPr>
        <xdr:cNvPr id="9" name="楕円 8"/>
        <xdr:cNvSpPr/>
      </xdr:nvSpPr>
      <xdr:spPr>
        <a:xfrm>
          <a:off x="1333500" y="741045"/>
          <a:ext cx="332105" cy="245745"/>
        </a:xfrm>
        <a:prstGeom prst="ellipse">
          <a:avLst/>
        </a:prstGeom>
        <a:no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800">
              <a:solidFill>
                <a:srgbClr val="FF0000"/>
              </a:solidFill>
            </a:rPr>
            <a:t>４</a:t>
          </a:r>
        </a:p>
      </xdr:txBody>
    </xdr:sp>
    <xdr:clientData/>
  </xdr:twoCellAnchor>
  <xdr:twoCellAnchor>
    <xdr:from xmlns:xdr="http://schemas.openxmlformats.org/drawingml/2006/spreadsheetDrawing">
      <xdr:col>3</xdr:col>
      <xdr:colOff>367665</xdr:colOff>
      <xdr:row>4</xdr:row>
      <xdr:rowOff>26670</xdr:rowOff>
    </xdr:from>
    <xdr:to xmlns:xdr="http://schemas.openxmlformats.org/drawingml/2006/spreadsheetDrawing">
      <xdr:col>4</xdr:col>
      <xdr:colOff>13335</xdr:colOff>
      <xdr:row>4</xdr:row>
      <xdr:rowOff>272415</xdr:rowOff>
    </xdr:to>
    <xdr:sp macro="" textlink="">
      <xdr:nvSpPr>
        <xdr:cNvPr id="10" name="楕円 9"/>
        <xdr:cNvSpPr/>
      </xdr:nvSpPr>
      <xdr:spPr>
        <a:xfrm>
          <a:off x="1320165" y="1026795"/>
          <a:ext cx="331470" cy="245745"/>
        </a:xfrm>
        <a:prstGeom prst="ellipse">
          <a:avLst/>
        </a:prstGeom>
        <a:no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800">
              <a:solidFill>
                <a:srgbClr val="FF0000"/>
              </a:solidFill>
            </a:rPr>
            <a:t>５</a:t>
          </a:r>
        </a:p>
      </xdr:txBody>
    </xdr:sp>
    <xdr:clientData/>
  </xdr:twoCellAnchor>
  <xdr:twoCellAnchor>
    <xdr:from xmlns:xdr="http://schemas.openxmlformats.org/drawingml/2006/spreadsheetDrawing">
      <xdr:col>3</xdr:col>
      <xdr:colOff>367665</xdr:colOff>
      <xdr:row>5</xdr:row>
      <xdr:rowOff>54610</xdr:rowOff>
    </xdr:from>
    <xdr:to xmlns:xdr="http://schemas.openxmlformats.org/drawingml/2006/spreadsheetDrawing">
      <xdr:col>4</xdr:col>
      <xdr:colOff>13335</xdr:colOff>
      <xdr:row>6</xdr:row>
      <xdr:rowOff>13335</xdr:rowOff>
    </xdr:to>
    <xdr:sp macro="" textlink="">
      <xdr:nvSpPr>
        <xdr:cNvPr id="11" name="楕円 10"/>
        <xdr:cNvSpPr/>
      </xdr:nvSpPr>
      <xdr:spPr>
        <a:xfrm>
          <a:off x="1320165" y="1340485"/>
          <a:ext cx="331470" cy="244475"/>
        </a:xfrm>
        <a:prstGeom prst="ellipse">
          <a:avLst/>
        </a:prstGeom>
        <a:no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800">
              <a:solidFill>
                <a:srgbClr val="FF0000"/>
              </a:solidFill>
            </a:rPr>
            <a:t>６</a:t>
          </a:r>
        </a:p>
      </xdr:txBody>
    </xdr:sp>
    <xdr:clientData/>
  </xdr:twoCellAnchor>
  <xdr:twoCellAnchor>
    <xdr:from xmlns:xdr="http://schemas.openxmlformats.org/drawingml/2006/spreadsheetDrawing">
      <xdr:col>17</xdr:col>
      <xdr:colOff>268605</xdr:colOff>
      <xdr:row>7</xdr:row>
      <xdr:rowOff>212090</xdr:rowOff>
    </xdr:from>
    <xdr:to xmlns:xdr="http://schemas.openxmlformats.org/drawingml/2006/spreadsheetDrawing">
      <xdr:col>21</xdr:col>
      <xdr:colOff>584835</xdr:colOff>
      <xdr:row>11</xdr:row>
      <xdr:rowOff>122555</xdr:rowOff>
    </xdr:to>
    <xdr:sp macro="" textlink="">
      <xdr:nvSpPr>
        <xdr:cNvPr id="4" name="角丸四角形吹き出し 3"/>
        <xdr:cNvSpPr/>
      </xdr:nvSpPr>
      <xdr:spPr>
        <a:xfrm>
          <a:off x="7479030" y="1974215"/>
          <a:ext cx="1945005" cy="1072515"/>
        </a:xfrm>
        <a:prstGeom prst="wedgeRoundRectCallout">
          <a:avLst>
            <a:gd name="adj1" fmla="val -44660"/>
            <a:gd name="adj2" fmla="val -83697"/>
            <a:gd name="adj3" fmla="val 16667"/>
          </a:avLst>
        </a:prstGeom>
        <a:solidFill>
          <a:schemeClr val="bg1"/>
        </a:solidFill>
        <a:ln w="571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0">
              <a:solidFill>
                <a:sysClr val="windowText" lastClr="000000"/>
              </a:solidFill>
              <a:latin typeface="HG丸ｺﾞｼｯｸM-PRO"/>
              <a:ea typeface="HG丸ｺﾞｼｯｸM-PRO"/>
            </a:rPr>
            <a:t>まずは①～⑦を入力する</a:t>
          </a:r>
        </a:p>
      </xdr:txBody>
    </xdr:sp>
    <xdr:clientData/>
  </xdr:twoCellAnchor>
  <xdr:twoCellAnchor>
    <xdr:from xmlns:xdr="http://schemas.openxmlformats.org/drawingml/2006/spreadsheetDrawing">
      <xdr:col>18</xdr:col>
      <xdr:colOff>575310</xdr:colOff>
      <xdr:row>21</xdr:row>
      <xdr:rowOff>167005</xdr:rowOff>
    </xdr:from>
    <xdr:to xmlns:xdr="http://schemas.openxmlformats.org/drawingml/2006/spreadsheetDrawing">
      <xdr:col>24</xdr:col>
      <xdr:colOff>381000</xdr:colOff>
      <xdr:row>27</xdr:row>
      <xdr:rowOff>67945</xdr:rowOff>
    </xdr:to>
    <xdr:sp macro="" textlink="">
      <xdr:nvSpPr>
        <xdr:cNvPr id="14" name="角丸四角形吹き出し 13"/>
        <xdr:cNvSpPr/>
      </xdr:nvSpPr>
      <xdr:spPr>
        <a:xfrm>
          <a:off x="8100060" y="5567680"/>
          <a:ext cx="2434590" cy="1386840"/>
        </a:xfrm>
        <a:prstGeom prst="wedgeRoundRectCallout">
          <a:avLst>
            <a:gd name="adj1" fmla="val -67461"/>
            <a:gd name="adj2" fmla="val -5381"/>
            <a:gd name="adj3" fmla="val 16667"/>
          </a:avLst>
        </a:prstGeom>
        <a:solidFill>
          <a:schemeClr val="bg1"/>
        </a:solidFill>
        <a:ln w="571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HG丸ｺﾞｼｯｸM-PRO"/>
              <a:ea typeface="HG丸ｺﾞｼｯｸM-PRO"/>
            </a:rPr>
            <a:t>⑦まで入力すると工事着手日から工事完成日の月のカレンダーが現れます　</a:t>
          </a:r>
        </a:p>
      </xdr:txBody>
    </xdr:sp>
    <xdr:clientData/>
  </xdr:twoCellAnchor>
  <xdr:twoCellAnchor>
    <xdr:from xmlns:xdr="http://schemas.openxmlformats.org/drawingml/2006/spreadsheetDrawing">
      <xdr:col>10</xdr:col>
      <xdr:colOff>0</xdr:colOff>
      <xdr:row>5</xdr:row>
      <xdr:rowOff>0</xdr:rowOff>
    </xdr:from>
    <xdr:to xmlns:xdr="http://schemas.openxmlformats.org/drawingml/2006/spreadsheetDrawing">
      <xdr:col>11</xdr:col>
      <xdr:colOff>14605</xdr:colOff>
      <xdr:row>5</xdr:row>
      <xdr:rowOff>241935</xdr:rowOff>
    </xdr:to>
    <xdr:sp macro="" textlink="">
      <xdr:nvSpPr>
        <xdr:cNvPr id="16" name="楕円 15"/>
        <xdr:cNvSpPr/>
      </xdr:nvSpPr>
      <xdr:spPr>
        <a:xfrm>
          <a:off x="4267200" y="1285875"/>
          <a:ext cx="328930" cy="241935"/>
        </a:xfrm>
        <a:prstGeom prst="ellipse">
          <a:avLst/>
        </a:prstGeom>
        <a:no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800">
              <a:solidFill>
                <a:srgbClr val="FF0000"/>
              </a:solidFill>
            </a:rPr>
            <a:t>７</a:t>
          </a:r>
        </a:p>
      </xdr:txBody>
    </xdr:sp>
    <xdr:clientData/>
  </xdr:twoCellAnchor>
  <xdr:twoCellAnchor>
    <xdr:from xmlns:xdr="http://schemas.openxmlformats.org/drawingml/2006/spreadsheetDrawing">
      <xdr:col>0</xdr:col>
      <xdr:colOff>272415</xdr:colOff>
      <xdr:row>9</xdr:row>
      <xdr:rowOff>0</xdr:rowOff>
    </xdr:from>
    <xdr:to xmlns:xdr="http://schemas.openxmlformats.org/drawingml/2006/spreadsheetDrawing">
      <xdr:col>4</xdr:col>
      <xdr:colOff>67945</xdr:colOff>
      <xdr:row>28</xdr:row>
      <xdr:rowOff>217805</xdr:rowOff>
    </xdr:to>
    <xdr:sp macro="" textlink="">
      <xdr:nvSpPr>
        <xdr:cNvPr id="6" name="角丸四角形 5"/>
        <xdr:cNvSpPr/>
      </xdr:nvSpPr>
      <xdr:spPr>
        <a:xfrm>
          <a:off x="272415" y="2428875"/>
          <a:ext cx="1433830" cy="4923155"/>
        </a:xfrm>
        <a:prstGeom prst="roundRect">
          <a:avLst/>
        </a:prstGeom>
        <a:solidFill>
          <a:srgbClr val="B7DEE8">
            <a:alpha val="52941"/>
          </a:srgbClr>
        </a:solidFill>
        <a:ln w="57150">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18</xdr:col>
      <xdr:colOff>0</xdr:colOff>
      <xdr:row>30</xdr:row>
      <xdr:rowOff>244475</xdr:rowOff>
    </xdr:from>
    <xdr:to xmlns:xdr="http://schemas.openxmlformats.org/drawingml/2006/spreadsheetDrawing">
      <xdr:col>24</xdr:col>
      <xdr:colOff>572135</xdr:colOff>
      <xdr:row>38</xdr:row>
      <xdr:rowOff>217805</xdr:rowOff>
    </xdr:to>
    <xdr:sp macro="" textlink="">
      <xdr:nvSpPr>
        <xdr:cNvPr id="17" name="角丸四角形吹き出し 16"/>
        <xdr:cNvSpPr/>
      </xdr:nvSpPr>
      <xdr:spPr>
        <a:xfrm>
          <a:off x="7524750" y="7874000"/>
          <a:ext cx="3201035" cy="1954530"/>
        </a:xfrm>
        <a:prstGeom prst="wedgeRoundRectCallout">
          <a:avLst>
            <a:gd name="adj1" fmla="val -67461"/>
            <a:gd name="adj2" fmla="val -5381"/>
            <a:gd name="adj3" fmla="val 16667"/>
          </a:avLst>
        </a:prstGeom>
        <a:solidFill>
          <a:schemeClr val="bg1"/>
        </a:solidFill>
        <a:ln w="571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HG丸ｺﾞｼｯｸM-PRO"/>
              <a:ea typeface="HG丸ｺﾞｼｯｸM-PRO"/>
            </a:rPr>
            <a:t>工事着手日～工事完成日</a:t>
          </a:r>
          <a:r>
            <a:rPr kumimoji="1" lang="ja-JP" altLang="ja-JP" sz="1600">
              <a:solidFill>
                <a:sysClr val="windowText" lastClr="000000"/>
              </a:solidFill>
              <a:effectLst/>
              <a:latin typeface="HG丸ｺﾞｼｯｸM-PRO"/>
              <a:ea typeface="HG丸ｺﾞｼｯｸM-PRO"/>
              <a:cs typeface="+mn-cs"/>
            </a:rPr>
            <a:t>（</a:t>
          </a:r>
          <a:r>
            <a:rPr kumimoji="1" lang="en-US" altLang="ja-JP" sz="1600">
              <a:solidFill>
                <a:sysClr val="windowText" lastClr="000000"/>
              </a:solidFill>
              <a:effectLst/>
              <a:latin typeface="HG丸ｺﾞｼｯｸM-PRO"/>
              <a:ea typeface="HG丸ｺﾞｼｯｸM-PRO"/>
              <a:cs typeface="+mn-cs"/>
            </a:rPr>
            <a:t>8</a:t>
          </a:r>
          <a:r>
            <a:rPr kumimoji="1" lang="ja-JP" altLang="ja-JP" sz="1600">
              <a:solidFill>
                <a:sysClr val="windowText" lastClr="000000"/>
              </a:solidFill>
              <a:effectLst/>
              <a:latin typeface="HG丸ｺﾞｼｯｸM-PRO"/>
              <a:ea typeface="HG丸ｺﾞｼｯｸM-PRO"/>
              <a:cs typeface="+mn-cs"/>
            </a:rPr>
            <a:t>月</a:t>
          </a:r>
          <a:r>
            <a:rPr kumimoji="1" lang="en-US" altLang="ja-JP" sz="1600">
              <a:solidFill>
                <a:sysClr val="windowText" lastClr="000000"/>
              </a:solidFill>
              <a:effectLst/>
              <a:latin typeface="HG丸ｺﾞｼｯｸM-PRO"/>
              <a:ea typeface="HG丸ｺﾞｼｯｸM-PRO"/>
              <a:cs typeface="+mn-cs"/>
            </a:rPr>
            <a:t>21</a:t>
          </a:r>
          <a:r>
            <a:rPr kumimoji="1" lang="ja-JP" altLang="ja-JP" sz="1600">
              <a:solidFill>
                <a:sysClr val="windowText" lastClr="000000"/>
              </a:solidFill>
              <a:effectLst/>
              <a:latin typeface="HG丸ｺﾞｼｯｸM-PRO"/>
              <a:ea typeface="HG丸ｺﾞｼｯｸM-PRO"/>
              <a:cs typeface="+mn-cs"/>
            </a:rPr>
            <a:t>日～</a:t>
          </a:r>
          <a:r>
            <a:rPr kumimoji="1" lang="en-US" altLang="ja-JP" sz="1600">
              <a:solidFill>
                <a:sysClr val="windowText" lastClr="000000"/>
              </a:solidFill>
              <a:effectLst/>
              <a:latin typeface="HG丸ｺﾞｼｯｸM-PRO"/>
              <a:ea typeface="HG丸ｺﾞｼｯｸM-PRO"/>
              <a:cs typeface="+mn-cs"/>
            </a:rPr>
            <a:t>12</a:t>
          </a:r>
          <a:r>
            <a:rPr kumimoji="1" lang="ja-JP" altLang="ja-JP" sz="1600">
              <a:solidFill>
                <a:sysClr val="windowText" lastClr="000000"/>
              </a:solidFill>
              <a:effectLst/>
              <a:latin typeface="HG丸ｺﾞｼｯｸM-PRO"/>
              <a:ea typeface="HG丸ｺﾞｼｯｸM-PRO"/>
              <a:cs typeface="+mn-cs"/>
            </a:rPr>
            <a:t>月</a:t>
          </a:r>
          <a:r>
            <a:rPr kumimoji="1" lang="en-US" altLang="ja-JP" sz="1600">
              <a:solidFill>
                <a:sysClr val="windowText" lastClr="000000"/>
              </a:solidFill>
              <a:effectLst/>
              <a:latin typeface="HG丸ｺﾞｼｯｸM-PRO"/>
              <a:ea typeface="HG丸ｺﾞｼｯｸM-PRO"/>
              <a:cs typeface="+mn-cs"/>
            </a:rPr>
            <a:t>20</a:t>
          </a:r>
          <a:r>
            <a:rPr kumimoji="1" lang="ja-JP" altLang="ja-JP" sz="1600">
              <a:solidFill>
                <a:sysClr val="windowText" lastClr="000000"/>
              </a:solidFill>
              <a:effectLst/>
              <a:latin typeface="HG丸ｺﾞｼｯｸM-PRO"/>
              <a:ea typeface="HG丸ｺﾞｼｯｸM-PRO"/>
              <a:cs typeface="+mn-cs"/>
            </a:rPr>
            <a:t>日）</a:t>
          </a:r>
          <a:r>
            <a:rPr kumimoji="1" lang="ja-JP" altLang="en-US" sz="1600">
              <a:solidFill>
                <a:sysClr val="windowText" lastClr="000000"/>
              </a:solidFill>
              <a:latin typeface="HG丸ｺﾞｼｯｸM-PRO"/>
              <a:ea typeface="HG丸ｺﾞｼｯｸM-PRO"/>
            </a:rPr>
            <a:t>が月の途中であるためそれ以外の日に「</a:t>
          </a:r>
          <a:r>
            <a:rPr kumimoji="1" lang="en-US" altLang="ja-JP" sz="1600">
              <a:solidFill>
                <a:sysClr val="windowText" lastClr="000000"/>
              </a:solidFill>
              <a:latin typeface="HG丸ｺﾞｼｯｸM-PRO"/>
              <a:ea typeface="HG丸ｺﾞｼｯｸM-PRO"/>
            </a:rPr>
            <a:t>-</a:t>
          </a:r>
          <a:r>
            <a:rPr kumimoji="1" lang="ja-JP" altLang="en-US" sz="1600">
              <a:solidFill>
                <a:sysClr val="windowText" lastClr="000000"/>
              </a:solidFill>
              <a:latin typeface="HG丸ｺﾞｼｯｸM-PRO"/>
              <a:ea typeface="HG丸ｺﾞｼｯｸM-PRO"/>
            </a:rPr>
            <a:t>」をプルダウンで選択して入力する</a:t>
          </a:r>
        </a:p>
      </xdr:txBody>
    </xdr:sp>
    <xdr:clientData/>
  </xdr:twoCellAnchor>
  <xdr:twoCellAnchor>
    <xdr:from xmlns:xdr="http://schemas.openxmlformats.org/drawingml/2006/spreadsheetDrawing">
      <xdr:col>12</xdr:col>
      <xdr:colOff>626110</xdr:colOff>
      <xdr:row>28</xdr:row>
      <xdr:rowOff>190500</xdr:rowOff>
    </xdr:from>
    <xdr:to xmlns:xdr="http://schemas.openxmlformats.org/drawingml/2006/spreadsheetDrawing">
      <xdr:col>16</xdr:col>
      <xdr:colOff>67945</xdr:colOff>
      <xdr:row>40</xdr:row>
      <xdr:rowOff>67945</xdr:rowOff>
    </xdr:to>
    <xdr:sp macro="" textlink="">
      <xdr:nvSpPr>
        <xdr:cNvPr id="19" name="角丸四角形 18"/>
        <xdr:cNvSpPr/>
      </xdr:nvSpPr>
      <xdr:spPr>
        <a:xfrm>
          <a:off x="5521960" y="7324725"/>
          <a:ext cx="1442085" cy="2849245"/>
        </a:xfrm>
        <a:prstGeom prst="roundRect">
          <a:avLst/>
        </a:prstGeom>
        <a:solidFill>
          <a:srgbClr val="B7DEE8">
            <a:alpha val="52941"/>
          </a:srgbClr>
        </a:solidFill>
        <a:ln w="57150">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16</xdr:col>
      <xdr:colOff>67945</xdr:colOff>
      <xdr:row>9</xdr:row>
      <xdr:rowOff>40640</xdr:rowOff>
    </xdr:from>
    <xdr:to xmlns:xdr="http://schemas.openxmlformats.org/drawingml/2006/spreadsheetDrawing">
      <xdr:col>18</xdr:col>
      <xdr:colOff>108585</xdr:colOff>
      <xdr:row>39</xdr:row>
      <xdr:rowOff>231140</xdr:rowOff>
    </xdr:to>
    <xdr:sp macro="" textlink="">
      <xdr:nvSpPr>
        <xdr:cNvPr id="2" name="右中かっこ 1"/>
        <xdr:cNvSpPr/>
      </xdr:nvSpPr>
      <xdr:spPr>
        <a:xfrm>
          <a:off x="6964045" y="2469515"/>
          <a:ext cx="669290" cy="7620000"/>
        </a:xfrm>
        <a:prstGeom prst="rightBrace">
          <a:avLst/>
        </a:prstGeom>
        <a:ln w="57150"/>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xdr:col>
      <xdr:colOff>54610</xdr:colOff>
      <xdr:row>12</xdr:row>
      <xdr:rowOff>108585</xdr:rowOff>
    </xdr:from>
    <xdr:to xmlns:xdr="http://schemas.openxmlformats.org/drawingml/2006/spreadsheetDrawing">
      <xdr:col>15</xdr:col>
      <xdr:colOff>584835</xdr:colOff>
      <xdr:row>17</xdr:row>
      <xdr:rowOff>122555</xdr:rowOff>
    </xdr:to>
    <xdr:sp macro="" textlink="">
      <xdr:nvSpPr>
        <xdr:cNvPr id="21" name="角丸四角形吹き出し 20"/>
        <xdr:cNvSpPr/>
      </xdr:nvSpPr>
      <xdr:spPr>
        <a:xfrm>
          <a:off x="4636135" y="3280410"/>
          <a:ext cx="2159000" cy="1252220"/>
        </a:xfrm>
        <a:prstGeom prst="wedgeRoundRectCallout">
          <a:avLst>
            <a:gd name="adj1" fmla="val -67461"/>
            <a:gd name="adj2" fmla="val -5381"/>
            <a:gd name="adj3" fmla="val 16667"/>
          </a:avLst>
        </a:prstGeom>
        <a:solidFill>
          <a:schemeClr val="bg1"/>
        </a:solidFill>
        <a:ln w="571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HG丸ｺﾞｼｯｸM-PRO"/>
              <a:ea typeface="HG丸ｺﾞｼｯｸM-PRO"/>
            </a:rPr>
            <a:t>現場閉所日は「■」をプルダウンで選択して入力する　</a:t>
          </a:r>
        </a:p>
      </xdr:txBody>
    </xdr:sp>
    <xdr:clientData/>
  </xdr:twoCellAnchor>
  <xdr:twoCellAnchor>
    <xdr:from xmlns:xdr="http://schemas.openxmlformats.org/drawingml/2006/spreadsheetDrawing">
      <xdr:col>4</xdr:col>
      <xdr:colOff>231140</xdr:colOff>
      <xdr:row>33</xdr:row>
      <xdr:rowOff>203835</xdr:rowOff>
    </xdr:from>
    <xdr:to xmlns:xdr="http://schemas.openxmlformats.org/drawingml/2006/spreadsheetDrawing">
      <xdr:col>11</xdr:col>
      <xdr:colOff>177165</xdr:colOff>
      <xdr:row>39</xdr:row>
      <xdr:rowOff>95250</xdr:rowOff>
    </xdr:to>
    <xdr:sp macro="" textlink="">
      <xdr:nvSpPr>
        <xdr:cNvPr id="23" name="角丸四角形吹き出し 22"/>
        <xdr:cNvSpPr/>
      </xdr:nvSpPr>
      <xdr:spPr>
        <a:xfrm>
          <a:off x="1869440" y="8576310"/>
          <a:ext cx="2889250" cy="1377315"/>
        </a:xfrm>
        <a:prstGeom prst="wedgeRoundRectCallout">
          <a:avLst>
            <a:gd name="adj1" fmla="val -58724"/>
            <a:gd name="adj2" fmla="val -77248"/>
            <a:gd name="adj3" fmla="val 16667"/>
          </a:avLst>
        </a:prstGeom>
        <a:solidFill>
          <a:schemeClr val="bg1"/>
        </a:solidFill>
        <a:ln w="571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HG丸ｺﾞｼｯｸM-PRO"/>
              <a:ea typeface="HG丸ｺﾞｼｯｸM-PRO"/>
            </a:rPr>
            <a:t>年末年始</a:t>
          </a:r>
          <a:r>
            <a:rPr kumimoji="1" lang="en-US" altLang="ja-JP" sz="1600">
              <a:solidFill>
                <a:sysClr val="windowText" lastClr="000000"/>
              </a:solidFill>
              <a:latin typeface="HG丸ｺﾞｼｯｸM-PRO"/>
              <a:ea typeface="HG丸ｺﾞｼｯｸM-PRO"/>
            </a:rPr>
            <a:t>6</a:t>
          </a:r>
          <a:r>
            <a:rPr kumimoji="1" lang="ja-JP" altLang="en-US" sz="1600">
              <a:solidFill>
                <a:sysClr val="windowText" lastClr="000000"/>
              </a:solidFill>
              <a:latin typeface="HG丸ｺﾞｼｯｸM-PRO"/>
              <a:ea typeface="HG丸ｺﾞｼｯｸM-PRO"/>
            </a:rPr>
            <a:t>日間、夏季休暇は</a:t>
          </a:r>
          <a:r>
            <a:rPr kumimoji="1" lang="en-US" altLang="ja-JP" sz="1600">
              <a:solidFill>
                <a:sysClr val="windowText" lastClr="000000"/>
              </a:solidFill>
              <a:latin typeface="HG丸ｺﾞｼｯｸM-PRO"/>
              <a:ea typeface="HG丸ｺﾞｼｯｸM-PRO"/>
            </a:rPr>
            <a:t>3</a:t>
          </a:r>
          <a:r>
            <a:rPr kumimoji="1" lang="ja-JP" altLang="en-US" sz="1600">
              <a:solidFill>
                <a:sysClr val="windowText" lastClr="000000"/>
              </a:solidFill>
              <a:latin typeface="HG丸ｺﾞｼｯｸM-PRO"/>
              <a:ea typeface="HG丸ｺﾞｼｯｸM-PRO"/>
            </a:rPr>
            <a:t>日間、工場製作のみなど対象期間除外日は「□」をプルダウンで選択して入力する　</a:t>
          </a:r>
        </a:p>
      </xdr:txBody>
    </xdr:sp>
    <xdr:clientData/>
  </xdr:twoCellAnchor>
  <xdr:twoCellAnchor>
    <xdr:from xmlns:xdr="http://schemas.openxmlformats.org/drawingml/2006/spreadsheetDrawing">
      <xdr:col>0</xdr:col>
      <xdr:colOff>285750</xdr:colOff>
      <xdr:row>29</xdr:row>
      <xdr:rowOff>40640</xdr:rowOff>
    </xdr:from>
    <xdr:to xmlns:xdr="http://schemas.openxmlformats.org/drawingml/2006/spreadsheetDrawing">
      <xdr:col>4</xdr:col>
      <xdr:colOff>27305</xdr:colOff>
      <xdr:row>32</xdr:row>
      <xdr:rowOff>0</xdr:rowOff>
    </xdr:to>
    <xdr:sp macro="" textlink="">
      <xdr:nvSpPr>
        <xdr:cNvPr id="26" name="角丸四角形 25"/>
        <xdr:cNvSpPr/>
      </xdr:nvSpPr>
      <xdr:spPr>
        <a:xfrm>
          <a:off x="285750" y="7422515"/>
          <a:ext cx="1379855" cy="702310"/>
        </a:xfrm>
        <a:prstGeom prst="roundRect">
          <a:avLst/>
        </a:prstGeom>
        <a:solidFill>
          <a:srgbClr val="B7DEE8">
            <a:alpha val="32941"/>
          </a:srgbClr>
        </a:solidFill>
        <a:ln w="57150">
          <a:solidFill>
            <a:schemeClr val="accent2">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231140</xdr:colOff>
      <xdr:row>24</xdr:row>
      <xdr:rowOff>13335</xdr:rowOff>
    </xdr:from>
    <xdr:to xmlns:xdr="http://schemas.openxmlformats.org/drawingml/2006/spreadsheetDrawing">
      <xdr:col>10</xdr:col>
      <xdr:colOff>13335</xdr:colOff>
      <xdr:row>29</xdr:row>
      <xdr:rowOff>176530</xdr:rowOff>
    </xdr:to>
    <xdr:sp macro="" textlink="">
      <xdr:nvSpPr>
        <xdr:cNvPr id="8" name="雲形吹き出し 7"/>
        <xdr:cNvSpPr/>
      </xdr:nvSpPr>
      <xdr:spPr>
        <a:xfrm>
          <a:off x="2183765" y="6156960"/>
          <a:ext cx="2096770" cy="1401445"/>
        </a:xfrm>
        <a:prstGeom prst="cloudCallout">
          <a:avLst>
            <a:gd name="adj1" fmla="val -68568"/>
            <a:gd name="adj2" fmla="val 46272"/>
          </a:avLst>
        </a:prstGeom>
        <a:solidFill>
          <a:srgbClr val="FFFFFF"/>
        </a:solidFill>
        <a:ln w="57150">
          <a:solidFill>
            <a:schemeClr val="accent2">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工場製作日　　　</a:t>
          </a:r>
          <a:endParaRPr kumimoji="1" lang="en-US" altLang="ja-JP" sz="1600">
            <a:solidFill>
              <a:sysClr val="windowText" lastClr="000000"/>
            </a:solidFill>
          </a:endParaRPr>
        </a:p>
        <a:p>
          <a:pPr algn="l"/>
          <a:r>
            <a:rPr kumimoji="1" lang="ja-JP" altLang="en-US" sz="1600">
              <a:solidFill>
                <a:sysClr val="windowText" lastClr="000000"/>
              </a:solidFill>
            </a:rPr>
            <a:t>　　　</a:t>
          </a:r>
          <a:r>
            <a:rPr kumimoji="1" lang="en-US" altLang="ja-JP" sz="1600">
              <a:solidFill>
                <a:sysClr val="windowText" lastClr="000000"/>
              </a:solidFill>
            </a:rPr>
            <a:t>3</a:t>
          </a:r>
          <a:r>
            <a:rPr kumimoji="1" lang="ja-JP" altLang="en-US" sz="1600">
              <a:solidFill>
                <a:sysClr val="windowText" lastClr="000000"/>
              </a:solidFill>
            </a:rPr>
            <a:t>日</a:t>
          </a:r>
        </a:p>
      </xdr:txBody>
    </xdr:sp>
    <xdr:clientData/>
  </xdr:twoCellAnchor>
  <xdr:twoCellAnchor>
    <xdr:from xmlns:xdr="http://schemas.openxmlformats.org/drawingml/2006/spreadsheetDrawing">
      <xdr:col>19</xdr:col>
      <xdr:colOff>245110</xdr:colOff>
      <xdr:row>0</xdr:row>
      <xdr:rowOff>95885</xdr:rowOff>
    </xdr:from>
    <xdr:to xmlns:xdr="http://schemas.openxmlformats.org/drawingml/2006/spreadsheetDrawing">
      <xdr:col>26</xdr:col>
      <xdr:colOff>81915</xdr:colOff>
      <xdr:row>6</xdr:row>
      <xdr:rowOff>54610</xdr:rowOff>
    </xdr:to>
    <xdr:sp macro="" textlink="">
      <xdr:nvSpPr>
        <xdr:cNvPr id="28" name="角丸四角形 27"/>
        <xdr:cNvSpPr/>
      </xdr:nvSpPr>
      <xdr:spPr>
        <a:xfrm>
          <a:off x="8455660" y="95885"/>
          <a:ext cx="2780030" cy="1530350"/>
        </a:xfrm>
        <a:prstGeom prst="roundRect">
          <a:avLst/>
        </a:prstGeom>
        <a:solidFill>
          <a:srgbClr val="B7DEE8">
            <a:alpha val="52941"/>
          </a:srgbClr>
        </a:solidFill>
        <a:ln w="57150">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285750</xdr:colOff>
      <xdr:row>40</xdr:row>
      <xdr:rowOff>176530</xdr:rowOff>
    </xdr:from>
    <xdr:to xmlns:xdr="http://schemas.openxmlformats.org/drawingml/2006/spreadsheetDrawing">
      <xdr:col>16</xdr:col>
      <xdr:colOff>27305</xdr:colOff>
      <xdr:row>51</xdr:row>
      <xdr:rowOff>40640</xdr:rowOff>
    </xdr:to>
    <xdr:sp macro="" textlink="">
      <xdr:nvSpPr>
        <xdr:cNvPr id="30" name="角丸四角形 29"/>
        <xdr:cNvSpPr/>
      </xdr:nvSpPr>
      <xdr:spPr>
        <a:xfrm>
          <a:off x="285750" y="10282555"/>
          <a:ext cx="6637655" cy="2750185"/>
        </a:xfrm>
        <a:prstGeom prst="roundRect">
          <a:avLst/>
        </a:prstGeom>
        <a:solidFill>
          <a:srgbClr val="DBEEF4">
            <a:alpha val="50196"/>
          </a:srgbClr>
        </a:solidFill>
        <a:ln w="57150">
          <a:solidFill>
            <a:schemeClr val="bg1">
              <a:lumMod val="6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27305</xdr:colOff>
      <xdr:row>40</xdr:row>
      <xdr:rowOff>54610</xdr:rowOff>
    </xdr:from>
    <xdr:to xmlns:xdr="http://schemas.openxmlformats.org/drawingml/2006/spreadsheetDrawing">
      <xdr:col>21</xdr:col>
      <xdr:colOff>259080</xdr:colOff>
      <xdr:row>44</xdr:row>
      <xdr:rowOff>0</xdr:rowOff>
    </xdr:to>
    <xdr:sp macro="" textlink="">
      <xdr:nvSpPr>
        <xdr:cNvPr id="31" name="角丸四角形吹き出し 30"/>
        <xdr:cNvSpPr/>
      </xdr:nvSpPr>
      <xdr:spPr>
        <a:xfrm>
          <a:off x="7237730" y="10160635"/>
          <a:ext cx="1860550" cy="935990"/>
        </a:xfrm>
        <a:prstGeom prst="wedgeRoundRectCallout">
          <a:avLst>
            <a:gd name="adj1" fmla="val -66705"/>
            <a:gd name="adj2" fmla="val 81383"/>
            <a:gd name="adj3" fmla="val 16667"/>
          </a:avLst>
        </a:prstGeom>
        <a:solidFill>
          <a:schemeClr val="accent5">
            <a:lumMod val="20000"/>
            <a:lumOff val="80000"/>
          </a:schemeClr>
        </a:solidFill>
        <a:ln w="571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自動入力されます</a:t>
          </a:r>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入力禁止</a:t>
          </a:r>
          <a:r>
            <a:rPr kumimoji="1" lang="ja-JP" altLang="en-US" sz="1600">
              <a:solidFill>
                <a:sysClr val="windowText" lastClr="000000"/>
              </a:solidFill>
              <a:latin typeface="+mn-ea"/>
              <a:ea typeface="+mn-ea"/>
            </a:rPr>
            <a:t>　</a:t>
          </a:r>
        </a:p>
      </xdr:txBody>
    </xdr:sp>
    <xdr:clientData/>
  </xdr:twoCellAnchor>
  <xdr:twoCellAnchor>
    <xdr:from xmlns:xdr="http://schemas.openxmlformats.org/drawingml/2006/spreadsheetDrawing">
      <xdr:col>24</xdr:col>
      <xdr:colOff>530860</xdr:colOff>
      <xdr:row>7</xdr:row>
      <xdr:rowOff>218440</xdr:rowOff>
    </xdr:from>
    <xdr:to xmlns:xdr="http://schemas.openxmlformats.org/drawingml/2006/spreadsheetDrawing">
      <xdr:col>29</xdr:col>
      <xdr:colOff>149860</xdr:colOff>
      <xdr:row>10</xdr:row>
      <xdr:rowOff>135890</xdr:rowOff>
    </xdr:to>
    <xdr:sp macro="" textlink="">
      <xdr:nvSpPr>
        <xdr:cNvPr id="33" name="角丸四角形吹き出し 32"/>
        <xdr:cNvSpPr/>
      </xdr:nvSpPr>
      <xdr:spPr>
        <a:xfrm>
          <a:off x="10684510" y="1980565"/>
          <a:ext cx="1933575" cy="831850"/>
        </a:xfrm>
        <a:prstGeom prst="wedgeRoundRectCallout">
          <a:avLst>
            <a:gd name="adj1" fmla="val -38650"/>
            <a:gd name="adj2" fmla="val -78362"/>
            <a:gd name="adj3" fmla="val 16667"/>
          </a:avLst>
        </a:prstGeom>
        <a:solidFill>
          <a:schemeClr val="accent5">
            <a:lumMod val="20000"/>
            <a:lumOff val="80000"/>
          </a:schemeClr>
        </a:solidFill>
        <a:ln w="571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n-ea"/>
              <a:ea typeface="+mn-ea"/>
            </a:rPr>
            <a:t>自動入力されます</a:t>
          </a:r>
          <a:endParaRPr kumimoji="1" lang="en-US" altLang="ja-JP" sz="1400" b="1">
            <a:solidFill>
              <a:srgbClr val="FF0000"/>
            </a:solidFill>
            <a:latin typeface="+mn-ea"/>
            <a:ea typeface="+mn-ea"/>
          </a:endParaRPr>
        </a:p>
        <a:p>
          <a:pPr algn="l"/>
          <a:r>
            <a:rPr kumimoji="1" lang="ja-JP" altLang="en-US" sz="1400" b="1">
              <a:solidFill>
                <a:srgbClr val="FF0000"/>
              </a:solidFill>
              <a:latin typeface="+mn-ea"/>
              <a:ea typeface="+mn-ea"/>
            </a:rPr>
            <a:t>入力禁止</a:t>
          </a:r>
          <a:r>
            <a:rPr kumimoji="1" lang="ja-JP" altLang="en-US" sz="1600">
              <a:solidFill>
                <a:sysClr val="windowText" lastClr="000000"/>
              </a:solidFill>
              <a:latin typeface="+mn-ea"/>
              <a:ea typeface="+mn-ea"/>
            </a:rPr>
            <a:t>　</a:t>
          </a:r>
        </a:p>
      </xdr:txBody>
    </xdr:sp>
    <xdr:clientData/>
  </xdr:twoCellAnchor>
  <xdr:twoCellAnchor>
    <xdr:from xmlns:xdr="http://schemas.openxmlformats.org/drawingml/2006/spreadsheetDrawing">
      <xdr:col>18</xdr:col>
      <xdr:colOff>81915</xdr:colOff>
      <xdr:row>45</xdr:row>
      <xdr:rowOff>150495</xdr:rowOff>
    </xdr:from>
    <xdr:to xmlns:xdr="http://schemas.openxmlformats.org/drawingml/2006/spreadsheetDrawing">
      <xdr:col>24</xdr:col>
      <xdr:colOff>203835</xdr:colOff>
      <xdr:row>50</xdr:row>
      <xdr:rowOff>132080</xdr:rowOff>
    </xdr:to>
    <xdr:sp macro="" textlink="">
      <xdr:nvSpPr>
        <xdr:cNvPr id="35" name="角丸四角形吹き出し 34"/>
        <xdr:cNvSpPr/>
      </xdr:nvSpPr>
      <xdr:spPr>
        <a:xfrm>
          <a:off x="7606665" y="11494770"/>
          <a:ext cx="2750820" cy="1381760"/>
        </a:xfrm>
        <a:prstGeom prst="wedgeRoundRectCallout">
          <a:avLst>
            <a:gd name="adj1" fmla="val -73431"/>
            <a:gd name="adj2" fmla="val 12489"/>
            <a:gd name="adj3" fmla="val 16667"/>
          </a:avLst>
        </a:prstGeom>
        <a:solidFill>
          <a:schemeClr val="bg1"/>
        </a:solidFill>
        <a:ln w="571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HG丸ｺﾞｼｯｸM-PRO"/>
              <a:ea typeface="HG丸ｺﾞｼｯｸM-PRO"/>
            </a:rPr>
            <a:t>月単位の現場閉所率</a:t>
          </a:r>
          <a:r>
            <a:rPr kumimoji="1" lang="en-US" altLang="ja-JP" sz="1600">
              <a:solidFill>
                <a:sysClr val="windowText" lastClr="000000"/>
              </a:solidFill>
              <a:latin typeface="HG丸ｺﾞｼｯｸM-PRO"/>
              <a:ea typeface="HG丸ｺﾞｼｯｸM-PRO"/>
            </a:rPr>
            <a:t>28.5</a:t>
          </a:r>
          <a:r>
            <a:rPr kumimoji="1" lang="ja-JP" altLang="en-US" sz="1600">
              <a:solidFill>
                <a:sysClr val="windowText" lastClr="000000"/>
              </a:solidFill>
              <a:latin typeface="HG丸ｺﾞｼｯｸM-PRO"/>
              <a:ea typeface="HG丸ｺﾞｼｯｸM-PRO"/>
            </a:rPr>
            <a:t>％以上もしくは土日日数以上の現場閉所日数　</a:t>
          </a:r>
        </a:p>
      </xdr:txBody>
    </xdr:sp>
    <xdr:clientData/>
  </xdr:twoCellAnchor>
  <xdr:twoCellAnchor>
    <xdr:from xmlns:xdr="http://schemas.openxmlformats.org/drawingml/2006/spreadsheetDrawing">
      <xdr:col>40</xdr:col>
      <xdr:colOff>135890</xdr:colOff>
      <xdr:row>1</xdr:row>
      <xdr:rowOff>67945</xdr:rowOff>
    </xdr:from>
    <xdr:to xmlns:xdr="http://schemas.openxmlformats.org/drawingml/2006/spreadsheetDrawing">
      <xdr:col>42</xdr:col>
      <xdr:colOff>394335</xdr:colOff>
      <xdr:row>4</xdr:row>
      <xdr:rowOff>0</xdr:rowOff>
    </xdr:to>
    <xdr:sp macro="" textlink="">
      <xdr:nvSpPr>
        <xdr:cNvPr id="12" name="正方形/長方形 11"/>
        <xdr:cNvSpPr/>
      </xdr:nvSpPr>
      <xdr:spPr>
        <a:xfrm>
          <a:off x="18290540" y="258445"/>
          <a:ext cx="1630045" cy="741680"/>
        </a:xfrm>
        <a:prstGeom prst="rect">
          <a:avLst/>
        </a:prstGeom>
        <a:solidFill>
          <a:sysClr val="window" lastClr="FFFF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M53"/>
  <sheetViews>
    <sheetView tabSelected="1" view="pageBreakPreview" zoomScale="70" zoomScaleNormal="70" zoomScaleSheetLayoutView="70" workbookViewId="0">
      <selection activeCell="X23" sqref="X23"/>
    </sheetView>
  </sheetViews>
  <sheetFormatPr defaultRowHeight="14.25"/>
  <cols>
    <col min="1" max="1" width="4.25" style="1" customWidth="1"/>
    <col min="2" max="3" width="4.125" style="1" customWidth="1"/>
    <col min="4" max="4" width="9" style="1" customWidth="1"/>
    <col min="5" max="6" width="4.125" style="1" customWidth="1"/>
    <col min="7" max="7" width="9" style="1" customWidth="1"/>
    <col min="8" max="9" width="4.125" style="1" customWidth="1"/>
    <col min="10" max="10" width="9" style="1" customWidth="1"/>
    <col min="11" max="12" width="4.125" style="1" customWidth="1"/>
    <col min="13" max="13" width="9" style="1" customWidth="1"/>
    <col min="14" max="15" width="4.125" style="1" customWidth="1"/>
    <col min="16" max="16" width="9" style="1" customWidth="1"/>
    <col min="17" max="18" width="4.125" style="1" customWidth="1"/>
    <col min="19" max="19" width="9" style="1" customWidth="1"/>
    <col min="20" max="21" width="4.125" style="1" customWidth="1"/>
    <col min="22" max="22" width="9" style="1" customWidth="1"/>
    <col min="23" max="24" width="4.125" style="1" customWidth="1"/>
    <col min="25" max="25" width="9" style="1" customWidth="1"/>
    <col min="26" max="27" width="4.125" style="1" customWidth="1"/>
    <col min="28" max="28" width="9" style="1" customWidth="1"/>
    <col min="29" max="30" width="4.125" style="1" customWidth="1"/>
    <col min="31" max="31" width="9" style="1" customWidth="1"/>
    <col min="32" max="33" width="4.125" style="1" customWidth="1"/>
    <col min="34" max="34" width="9" style="1" customWidth="1"/>
    <col min="35" max="36" width="4.125" style="1" customWidth="1"/>
    <col min="37" max="45" width="9" style="1" customWidth="1"/>
    <col min="46" max="46" width="7.375" style="1" customWidth="1"/>
    <col min="47" max="16384" width="9" style="1" customWidth="1"/>
  </cols>
  <sheetData>
    <row r="1" spans="2:39" ht="15" customHeight="1">
      <c r="AM1" s="91" t="s">
        <v>26</v>
      </c>
    </row>
    <row r="2" spans="2:39" ht="26.25" customHeight="1">
      <c r="B2" s="2" t="s">
        <v>9</v>
      </c>
      <c r="J2" s="59" t="s">
        <v>30</v>
      </c>
      <c r="K2" s="61"/>
      <c r="L2" s="61"/>
      <c r="M2" s="61"/>
      <c r="N2" s="61"/>
      <c r="O2" s="61"/>
      <c r="P2" s="61"/>
      <c r="Q2" s="66"/>
      <c r="U2" s="70" t="s">
        <v>25</v>
      </c>
      <c r="V2" s="70"/>
      <c r="W2" s="70"/>
      <c r="X2" s="72">
        <f>ROUNDDOWN(X5/(X4-X6),3)</f>
        <v>0</v>
      </c>
      <c r="Y2" s="72"/>
      <c r="Z2" s="72"/>
      <c r="AD2" s="74" t="s">
        <v>16</v>
      </c>
      <c r="AE2" s="77"/>
      <c r="AF2" s="79"/>
      <c r="AG2" s="79"/>
      <c r="AH2" s="79"/>
      <c r="AI2" s="79"/>
      <c r="AJ2" s="79"/>
      <c r="AK2" s="84"/>
      <c r="AM2" s="91"/>
    </row>
    <row r="3" spans="2:39" ht="15">
      <c r="B3" s="1"/>
      <c r="AM3" s="91" t="s">
        <v>8</v>
      </c>
    </row>
    <row r="4" spans="2:39" ht="22.5" customHeight="1">
      <c r="B4" s="3" t="s">
        <v>4</v>
      </c>
      <c r="C4" s="19"/>
      <c r="D4" s="19"/>
      <c r="E4" s="47"/>
      <c r="F4" s="52"/>
      <c r="G4" s="52"/>
      <c r="H4" s="52"/>
      <c r="I4" s="52"/>
      <c r="J4" s="52"/>
      <c r="K4" s="52"/>
      <c r="L4" s="52"/>
      <c r="M4" s="52"/>
      <c r="N4" s="52"/>
      <c r="O4" s="52"/>
      <c r="P4" s="52"/>
      <c r="Q4" s="52"/>
      <c r="R4" s="52"/>
      <c r="S4" s="67"/>
      <c r="U4" s="70" t="s">
        <v>24</v>
      </c>
      <c r="V4" s="70"/>
      <c r="W4" s="70"/>
      <c r="X4" s="73">
        <f>N6-E6+1</f>
        <v>1</v>
      </c>
      <c r="Y4" s="73"/>
      <c r="Z4" s="73"/>
      <c r="AD4" s="75" t="s">
        <v>2</v>
      </c>
      <c r="AE4" s="78"/>
      <c r="AF4" s="80"/>
      <c r="AG4" s="81"/>
      <c r="AH4" s="81"/>
      <c r="AI4" s="81"/>
      <c r="AJ4" s="81"/>
      <c r="AK4" s="85"/>
      <c r="AM4" s="91" t="s">
        <v>7</v>
      </c>
    </row>
    <row r="5" spans="2:39" ht="22.5" customHeight="1">
      <c r="B5" s="4" t="s">
        <v>5</v>
      </c>
      <c r="C5" s="20"/>
      <c r="D5" s="20"/>
      <c r="E5" s="48"/>
      <c r="F5" s="53"/>
      <c r="G5" s="53"/>
      <c r="H5" s="53"/>
      <c r="I5" s="53"/>
      <c r="J5" s="53"/>
      <c r="K5" s="62" t="s">
        <v>1</v>
      </c>
      <c r="L5" s="62"/>
      <c r="M5" s="62"/>
      <c r="N5" s="53"/>
      <c r="O5" s="53"/>
      <c r="P5" s="53"/>
      <c r="Q5" s="53"/>
      <c r="R5" s="53"/>
      <c r="S5" s="68"/>
      <c r="U5" s="71" t="s">
        <v>6</v>
      </c>
      <c r="V5" s="71"/>
      <c r="W5" s="71"/>
      <c r="X5" s="73">
        <f>D43+G43+J43+M43+P43+S43+V43+Y43+AB43+AE43+AH43+AK43</f>
        <v>0</v>
      </c>
      <c r="Y5" s="73"/>
      <c r="Z5" s="73"/>
      <c r="AD5" s="76" t="s">
        <v>11</v>
      </c>
      <c r="AE5" s="65"/>
      <c r="AF5" s="58" t="s">
        <v>21</v>
      </c>
      <c r="AG5" s="82"/>
      <c r="AH5" s="82"/>
      <c r="AI5" s="82" t="s">
        <v>23</v>
      </c>
      <c r="AJ5" s="82"/>
      <c r="AK5" s="86"/>
      <c r="AM5" s="92" t="s">
        <v>27</v>
      </c>
    </row>
    <row r="6" spans="2:39" ht="22.5" customHeight="1">
      <c r="B6" s="5" t="s">
        <v>3</v>
      </c>
      <c r="C6" s="21"/>
      <c r="D6" s="21"/>
      <c r="E6" s="49"/>
      <c r="F6" s="54"/>
      <c r="G6" s="54"/>
      <c r="H6" s="54"/>
      <c r="I6" s="54"/>
      <c r="J6" s="54"/>
      <c r="K6" s="63" t="s">
        <v>34</v>
      </c>
      <c r="L6" s="64"/>
      <c r="M6" s="65"/>
      <c r="N6" s="49"/>
      <c r="O6" s="54"/>
      <c r="P6" s="54"/>
      <c r="Q6" s="54"/>
      <c r="R6" s="54"/>
      <c r="S6" s="69"/>
      <c r="U6" s="70" t="s">
        <v>19</v>
      </c>
      <c r="V6" s="70"/>
      <c r="W6" s="70"/>
      <c r="X6" s="73">
        <f>D44+G44+J44+M44+P44+S44+V44+Y44+AB44+AE44+AH44+AK44</f>
        <v>0</v>
      </c>
      <c r="Y6" s="73"/>
      <c r="Z6" s="73"/>
      <c r="AJ6" s="83"/>
      <c r="AK6" s="1" t="s">
        <v>33</v>
      </c>
    </row>
    <row r="7" spans="2:39" ht="15"/>
    <row r="8" spans="2:39" ht="33" customHeight="1">
      <c r="B8" s="6" t="str">
        <f>IF(E6="","",E6)</f>
        <v/>
      </c>
      <c r="C8" s="22"/>
      <c r="D8" s="34" t="s">
        <v>0</v>
      </c>
      <c r="E8" s="22" t="str">
        <f>IF(B8="","",IF($N$6&lt;DATE(YEAR(B8),MONTH(B8)+1,1),"",DATE(YEAR(B8),MONTH(B8)+1,1)))</f>
        <v/>
      </c>
      <c r="F8" s="22"/>
      <c r="G8" s="55" t="s">
        <v>0</v>
      </c>
      <c r="H8" s="6" t="str">
        <f>IF(E8="","",IF($N$6&lt;DATE(YEAR(E8),MONTH(E8)+1,1),"",DATE(YEAR(E8),MONTH(E8)+1,1)))</f>
        <v/>
      </c>
      <c r="I8" s="22"/>
      <c r="J8" s="60" t="s">
        <v>0</v>
      </c>
      <c r="K8" s="22" t="str">
        <f>IF(H8="","",IF($N$6&lt;DATE(YEAR(H8),MONTH(H8)+1,1),"",DATE(YEAR(H8),MONTH(H8)+1,1)))</f>
        <v/>
      </c>
      <c r="L8" s="22"/>
      <c r="M8" s="55" t="s">
        <v>0</v>
      </c>
      <c r="N8" s="6" t="str">
        <f>IF(K8="","",IF($N$6&lt;DATE(YEAR(K8),MONTH(K8)+1,1),"",DATE(YEAR(K8),MONTH(K8)+1,1)))</f>
        <v/>
      </c>
      <c r="O8" s="22"/>
      <c r="P8" s="60" t="s">
        <v>0</v>
      </c>
      <c r="Q8" s="22" t="str">
        <f>IF(N8="","",IF($N$6&lt;DATE(YEAR(N8),MONTH(N8)+1,1),"",DATE(YEAR(N8),MONTH(N8)+1,1)))</f>
        <v/>
      </c>
      <c r="R8" s="22"/>
      <c r="S8" s="55" t="s">
        <v>0</v>
      </c>
      <c r="T8" s="6" t="str">
        <f>IF(Q8="","",IF($N$6&lt;DATE(YEAR(Q8),MONTH(Q8)+1,1),"",DATE(YEAR(Q8),MONTH(Q8)+1,1)))</f>
        <v/>
      </c>
      <c r="U8" s="22"/>
      <c r="V8" s="60" t="s">
        <v>0</v>
      </c>
      <c r="W8" s="22" t="str">
        <f>IF(T8="","",IF($N$6&lt;DATE(YEAR(T8),MONTH(T8)+1,1),"",DATE(YEAR(T8),MONTH(T8)+1,1)))</f>
        <v/>
      </c>
      <c r="X8" s="22"/>
      <c r="Y8" s="55" t="s">
        <v>0</v>
      </c>
      <c r="Z8" s="6" t="str">
        <f>IF(W8="","",IF($N$6&lt;DATE(YEAR(W8),MONTH(W8)+1,1),"",DATE(YEAR(W8),MONTH(W8)+1,1)))</f>
        <v/>
      </c>
      <c r="AA8" s="22"/>
      <c r="AB8" s="60" t="s">
        <v>0</v>
      </c>
      <c r="AC8" s="22" t="str">
        <f>IF(Z8="","",IF($N$6&lt;DATE(YEAR(Z8),MONTH(Z8)+1,1),"",DATE(YEAR(Z8),MONTH(Z8)+1,1)))</f>
        <v/>
      </c>
      <c r="AD8" s="22"/>
      <c r="AE8" s="55" t="s">
        <v>0</v>
      </c>
      <c r="AF8" s="6" t="str">
        <f>IF(AC8="","",IF($N$6&lt;DATE(YEAR(AC8),MONTH(AC8)+1,1),"",DATE(YEAR(AC8),MONTH(AC8)+1,1)))</f>
        <v/>
      </c>
      <c r="AG8" s="22"/>
      <c r="AH8" s="60" t="s">
        <v>0</v>
      </c>
      <c r="AI8" s="22" t="str">
        <f>IF(AF8="","",IF($N$6&lt;DATE(YEAR(AF8),MONTH(AF8)+1,1),"",DATE(YEAR(AF8),MONTH(AF8)+1,1)))</f>
        <v/>
      </c>
      <c r="AJ8" s="22"/>
      <c r="AK8" s="60" t="s">
        <v>0</v>
      </c>
    </row>
    <row r="9" spans="2:39" ht="19.5" customHeight="1">
      <c r="B9" s="4" t="s">
        <v>12</v>
      </c>
      <c r="C9" s="23"/>
      <c r="D9" s="35" t="s">
        <v>13</v>
      </c>
      <c r="E9" s="20" t="s">
        <v>12</v>
      </c>
      <c r="F9" s="23"/>
      <c r="G9" s="56" t="s">
        <v>13</v>
      </c>
      <c r="H9" s="4" t="s">
        <v>12</v>
      </c>
      <c r="I9" s="23"/>
      <c r="J9" s="35" t="s">
        <v>13</v>
      </c>
      <c r="K9" s="20" t="s">
        <v>12</v>
      </c>
      <c r="L9" s="23"/>
      <c r="M9" s="56" t="s">
        <v>13</v>
      </c>
      <c r="N9" s="4" t="s">
        <v>12</v>
      </c>
      <c r="O9" s="23"/>
      <c r="P9" s="35" t="s">
        <v>13</v>
      </c>
      <c r="Q9" s="20" t="s">
        <v>12</v>
      </c>
      <c r="R9" s="23"/>
      <c r="S9" s="56" t="s">
        <v>13</v>
      </c>
      <c r="T9" s="4" t="s">
        <v>12</v>
      </c>
      <c r="U9" s="23"/>
      <c r="V9" s="35" t="s">
        <v>13</v>
      </c>
      <c r="W9" s="20" t="s">
        <v>12</v>
      </c>
      <c r="X9" s="23"/>
      <c r="Y9" s="56" t="s">
        <v>13</v>
      </c>
      <c r="Z9" s="4" t="s">
        <v>12</v>
      </c>
      <c r="AA9" s="23"/>
      <c r="AB9" s="35" t="s">
        <v>13</v>
      </c>
      <c r="AC9" s="20" t="s">
        <v>12</v>
      </c>
      <c r="AD9" s="23"/>
      <c r="AE9" s="56" t="s">
        <v>13</v>
      </c>
      <c r="AF9" s="4" t="s">
        <v>12</v>
      </c>
      <c r="AG9" s="23"/>
      <c r="AH9" s="35" t="s">
        <v>13</v>
      </c>
      <c r="AI9" s="20" t="s">
        <v>12</v>
      </c>
      <c r="AJ9" s="23"/>
      <c r="AK9" s="35" t="s">
        <v>13</v>
      </c>
    </row>
    <row r="10" spans="2:39" ht="19.5" customHeight="1">
      <c r="B10" s="7">
        <f>DATE(B53,C53,1)</f>
        <v>1</v>
      </c>
      <c r="C10" s="24" t="str">
        <f t="shared" ref="C10:C40" si="0">TEXT(B10,"aaa")</f>
        <v>日</v>
      </c>
      <c r="D10" s="36"/>
      <c r="E10" s="50" t="str">
        <f>IF(E8="","",DATE(E53,F53,1))</f>
        <v/>
      </c>
      <c r="F10" s="24" t="str">
        <f t="shared" ref="F10:F40" si="1">TEXT(E10,"aaa")</f>
        <v/>
      </c>
      <c r="G10" s="57"/>
      <c r="H10" s="7" t="str">
        <f>IF(H8="","",DATE(H53,I53,1))</f>
        <v/>
      </c>
      <c r="I10" s="24" t="str">
        <f t="shared" ref="I10:I40" si="2">TEXT(H10,"aaa")</f>
        <v/>
      </c>
      <c r="J10" s="36"/>
      <c r="K10" s="50" t="str">
        <f>IF(K8="","",DATE(K53,L53,1))</f>
        <v/>
      </c>
      <c r="L10" s="24" t="str">
        <f t="shared" ref="L10:L40" si="3">TEXT(K10,"aaa")</f>
        <v/>
      </c>
      <c r="M10" s="57"/>
      <c r="N10" s="7" t="str">
        <f>IF(N8="","",DATE(N53,O53,1))</f>
        <v/>
      </c>
      <c r="O10" s="24" t="str">
        <f t="shared" ref="O10:O40" si="4">TEXT(N10,"aaa")</f>
        <v/>
      </c>
      <c r="P10" s="36"/>
      <c r="Q10" s="50" t="str">
        <f>IF(Q8="","",DATE(Q53,R53,1))</f>
        <v/>
      </c>
      <c r="R10" s="24" t="str">
        <f t="shared" ref="R10:R40" si="5">TEXT(Q10,"aaa")</f>
        <v/>
      </c>
      <c r="S10" s="57"/>
      <c r="T10" s="7" t="str">
        <f>IF(T8="","",DATE(T53,U53,1))</f>
        <v/>
      </c>
      <c r="U10" s="24" t="str">
        <f t="shared" ref="U10:U40" si="6">TEXT(T10,"aaa")</f>
        <v/>
      </c>
      <c r="V10" s="36"/>
      <c r="W10" s="50" t="str">
        <f>IF(W8="","",DATE(W53,X53,1))</f>
        <v/>
      </c>
      <c r="X10" s="24" t="str">
        <f t="shared" ref="X10:X40" si="7">TEXT(W10,"aaa")</f>
        <v/>
      </c>
      <c r="Y10" s="57"/>
      <c r="Z10" s="7" t="str">
        <f>IF(Z8="","",DATE(Z53,AA53,1))</f>
        <v/>
      </c>
      <c r="AA10" s="24" t="str">
        <f t="shared" ref="AA10:AA40" si="8">TEXT(Z10,"aaa")</f>
        <v/>
      </c>
      <c r="AB10" s="36"/>
      <c r="AC10" s="50" t="str">
        <f>IF(AC8="","",DATE(AC53,AD53,1))</f>
        <v/>
      </c>
      <c r="AD10" s="24" t="str">
        <f t="shared" ref="AD10:AD40" si="9">TEXT(AC10,"aaa")</f>
        <v/>
      </c>
      <c r="AE10" s="57"/>
      <c r="AF10" s="7" t="str">
        <f>IF(AF8="","",DATE(AF53,AG53,1))</f>
        <v/>
      </c>
      <c r="AG10" s="24" t="str">
        <f t="shared" ref="AG10:AG40" si="10">TEXT(AF10,"aaa")</f>
        <v/>
      </c>
      <c r="AH10" s="36"/>
      <c r="AI10" s="50" t="str">
        <f>IF(AI8="","",DATE(AI53,AJ53,1))</f>
        <v/>
      </c>
      <c r="AJ10" s="24" t="str">
        <f t="shared" ref="AJ10:AJ40" si="11">TEXT(AI10,"aaa")</f>
        <v/>
      </c>
      <c r="AK10" s="36"/>
    </row>
    <row r="11" spans="2:39" ht="19.5" customHeight="1">
      <c r="B11" s="7">
        <f t="shared" ref="B11:B40" si="12">IF(B10="","",IF(MONTH(B10+1)=C$53,B10+1,""))</f>
        <v>2</v>
      </c>
      <c r="C11" s="24" t="str">
        <f t="shared" si="0"/>
        <v>月</v>
      </c>
      <c r="D11" s="36"/>
      <c r="E11" s="50" t="str">
        <f t="shared" ref="E11:E40" si="13">IF(E10="","",IF(MONTH(E10+1)=F$53,E10+1,""))</f>
        <v/>
      </c>
      <c r="F11" s="24" t="str">
        <f t="shared" si="1"/>
        <v/>
      </c>
      <c r="G11" s="57"/>
      <c r="H11" s="7" t="str">
        <f t="shared" ref="H11:H40" si="14">IF(H10="","",IF(MONTH(H10+1)=I$53,H10+1,""))</f>
        <v/>
      </c>
      <c r="I11" s="24" t="str">
        <f t="shared" si="2"/>
        <v/>
      </c>
      <c r="J11" s="36"/>
      <c r="K11" s="50" t="str">
        <f t="shared" ref="K11:K40" si="15">IF(K10="","",IF(MONTH(K10+1)=L$53,K10+1,""))</f>
        <v/>
      </c>
      <c r="L11" s="24" t="str">
        <f t="shared" si="3"/>
        <v/>
      </c>
      <c r="M11" s="57"/>
      <c r="N11" s="7" t="str">
        <f t="shared" ref="N11:N40" si="16">IF(N10="","",IF(MONTH(N10+1)=O$53,N10+1,""))</f>
        <v/>
      </c>
      <c r="O11" s="24" t="str">
        <f t="shared" si="4"/>
        <v/>
      </c>
      <c r="P11" s="36"/>
      <c r="Q11" s="50" t="str">
        <f t="shared" ref="Q11:Q40" si="17">IF(Q10="","",IF(MONTH(Q10+1)=R$53,Q10+1,""))</f>
        <v/>
      </c>
      <c r="R11" s="24" t="str">
        <f t="shared" si="5"/>
        <v/>
      </c>
      <c r="S11" s="57"/>
      <c r="T11" s="7" t="str">
        <f t="shared" ref="T11:T40" si="18">IF(T10="","",IF(MONTH(T10+1)=U$53,T10+1,""))</f>
        <v/>
      </c>
      <c r="U11" s="24" t="str">
        <f t="shared" si="6"/>
        <v/>
      </c>
      <c r="V11" s="36"/>
      <c r="W11" s="50" t="str">
        <f t="shared" ref="W11:W40" si="19">IF(W10="","",IF(MONTH(W10+1)=X$53,W10+1,""))</f>
        <v/>
      </c>
      <c r="X11" s="24" t="str">
        <f t="shared" si="7"/>
        <v/>
      </c>
      <c r="Y11" s="57"/>
      <c r="Z11" s="7" t="str">
        <f t="shared" ref="Z11:Z40" si="20">IF(Z10="","",IF(MONTH(Z10+1)=AA$53,Z10+1,""))</f>
        <v/>
      </c>
      <c r="AA11" s="24" t="str">
        <f t="shared" si="8"/>
        <v/>
      </c>
      <c r="AB11" s="36"/>
      <c r="AC11" s="50" t="str">
        <f t="shared" ref="AC11:AC40" si="21">IF(AC10="","",IF(MONTH(AC10+1)=AD$53,AC10+1,""))</f>
        <v/>
      </c>
      <c r="AD11" s="24" t="str">
        <f t="shared" si="9"/>
        <v/>
      </c>
      <c r="AE11" s="57"/>
      <c r="AF11" s="7" t="str">
        <f t="shared" ref="AF11:AF40" si="22">IF(AF10="","",IF(MONTH(AF10+1)=AG$53,AF10+1,""))</f>
        <v/>
      </c>
      <c r="AG11" s="24" t="str">
        <f t="shared" si="10"/>
        <v/>
      </c>
      <c r="AH11" s="36"/>
      <c r="AI11" s="50" t="str">
        <f t="shared" ref="AI11:AI40" si="23">IF(AI10="","",IF(MONTH(AI10+1)=AJ$53,AI10+1,""))</f>
        <v/>
      </c>
      <c r="AJ11" s="24" t="str">
        <f t="shared" si="11"/>
        <v/>
      </c>
      <c r="AK11" s="36"/>
    </row>
    <row r="12" spans="2:39" ht="19.5" customHeight="1">
      <c r="B12" s="7">
        <f t="shared" si="12"/>
        <v>3</v>
      </c>
      <c r="C12" s="24" t="str">
        <f t="shared" si="0"/>
        <v>火</v>
      </c>
      <c r="D12" s="36"/>
      <c r="E12" s="50" t="str">
        <f t="shared" si="13"/>
        <v/>
      </c>
      <c r="F12" s="24" t="str">
        <f t="shared" si="1"/>
        <v/>
      </c>
      <c r="G12" s="57"/>
      <c r="H12" s="7" t="str">
        <f t="shared" si="14"/>
        <v/>
      </c>
      <c r="I12" s="24" t="str">
        <f t="shared" si="2"/>
        <v/>
      </c>
      <c r="J12" s="36"/>
      <c r="K12" s="50" t="str">
        <f t="shared" si="15"/>
        <v/>
      </c>
      <c r="L12" s="24" t="str">
        <f t="shared" si="3"/>
        <v/>
      </c>
      <c r="M12" s="57"/>
      <c r="N12" s="7" t="str">
        <f t="shared" si="16"/>
        <v/>
      </c>
      <c r="O12" s="24" t="str">
        <f t="shared" si="4"/>
        <v/>
      </c>
      <c r="P12" s="36"/>
      <c r="Q12" s="50" t="str">
        <f t="shared" si="17"/>
        <v/>
      </c>
      <c r="R12" s="24" t="str">
        <f t="shared" si="5"/>
        <v/>
      </c>
      <c r="S12" s="57"/>
      <c r="T12" s="7" t="str">
        <f t="shared" si="18"/>
        <v/>
      </c>
      <c r="U12" s="24" t="str">
        <f t="shared" si="6"/>
        <v/>
      </c>
      <c r="V12" s="36"/>
      <c r="W12" s="50" t="str">
        <f t="shared" si="19"/>
        <v/>
      </c>
      <c r="X12" s="24" t="str">
        <f t="shared" si="7"/>
        <v/>
      </c>
      <c r="Y12" s="57"/>
      <c r="Z12" s="7" t="str">
        <f t="shared" si="20"/>
        <v/>
      </c>
      <c r="AA12" s="24" t="str">
        <f t="shared" si="8"/>
        <v/>
      </c>
      <c r="AB12" s="36"/>
      <c r="AC12" s="50" t="str">
        <f t="shared" si="21"/>
        <v/>
      </c>
      <c r="AD12" s="24" t="str">
        <f t="shared" si="9"/>
        <v/>
      </c>
      <c r="AE12" s="57"/>
      <c r="AF12" s="7" t="str">
        <f t="shared" si="22"/>
        <v/>
      </c>
      <c r="AG12" s="24" t="str">
        <f t="shared" si="10"/>
        <v/>
      </c>
      <c r="AH12" s="36"/>
      <c r="AI12" s="50" t="str">
        <f t="shared" si="23"/>
        <v/>
      </c>
      <c r="AJ12" s="24" t="str">
        <f t="shared" si="11"/>
        <v/>
      </c>
      <c r="AK12" s="36"/>
    </row>
    <row r="13" spans="2:39" ht="19.5" customHeight="1">
      <c r="B13" s="7">
        <f t="shared" si="12"/>
        <v>4</v>
      </c>
      <c r="C13" s="24" t="str">
        <f t="shared" si="0"/>
        <v>水</v>
      </c>
      <c r="D13" s="36"/>
      <c r="E13" s="50" t="str">
        <f t="shared" si="13"/>
        <v/>
      </c>
      <c r="F13" s="24" t="str">
        <f t="shared" si="1"/>
        <v/>
      </c>
      <c r="G13" s="57"/>
      <c r="H13" s="7" t="str">
        <f t="shared" si="14"/>
        <v/>
      </c>
      <c r="I13" s="24" t="str">
        <f t="shared" si="2"/>
        <v/>
      </c>
      <c r="J13" s="36"/>
      <c r="K13" s="50" t="str">
        <f t="shared" si="15"/>
        <v/>
      </c>
      <c r="L13" s="24" t="str">
        <f t="shared" si="3"/>
        <v/>
      </c>
      <c r="M13" s="57"/>
      <c r="N13" s="7" t="str">
        <f t="shared" si="16"/>
        <v/>
      </c>
      <c r="O13" s="24" t="str">
        <f t="shared" si="4"/>
        <v/>
      </c>
      <c r="P13" s="36"/>
      <c r="Q13" s="50" t="str">
        <f t="shared" si="17"/>
        <v/>
      </c>
      <c r="R13" s="24" t="str">
        <f t="shared" si="5"/>
        <v/>
      </c>
      <c r="S13" s="57"/>
      <c r="T13" s="7" t="str">
        <f t="shared" si="18"/>
        <v/>
      </c>
      <c r="U13" s="24" t="str">
        <f t="shared" si="6"/>
        <v/>
      </c>
      <c r="V13" s="36"/>
      <c r="W13" s="50" t="str">
        <f t="shared" si="19"/>
        <v/>
      </c>
      <c r="X13" s="24" t="str">
        <f t="shared" si="7"/>
        <v/>
      </c>
      <c r="Y13" s="57"/>
      <c r="Z13" s="7" t="str">
        <f t="shared" si="20"/>
        <v/>
      </c>
      <c r="AA13" s="24" t="str">
        <f t="shared" si="8"/>
        <v/>
      </c>
      <c r="AB13" s="36"/>
      <c r="AC13" s="50" t="str">
        <f t="shared" si="21"/>
        <v/>
      </c>
      <c r="AD13" s="24" t="str">
        <f t="shared" si="9"/>
        <v/>
      </c>
      <c r="AE13" s="57"/>
      <c r="AF13" s="7" t="str">
        <f t="shared" si="22"/>
        <v/>
      </c>
      <c r="AG13" s="24" t="str">
        <f t="shared" si="10"/>
        <v/>
      </c>
      <c r="AH13" s="36"/>
      <c r="AI13" s="50" t="str">
        <f t="shared" si="23"/>
        <v/>
      </c>
      <c r="AJ13" s="24" t="str">
        <f t="shared" si="11"/>
        <v/>
      </c>
      <c r="AK13" s="36"/>
    </row>
    <row r="14" spans="2:39" ht="19.5" customHeight="1">
      <c r="B14" s="7">
        <f t="shared" si="12"/>
        <v>5</v>
      </c>
      <c r="C14" s="24" t="str">
        <f t="shared" si="0"/>
        <v>木</v>
      </c>
      <c r="D14" s="36"/>
      <c r="E14" s="50" t="str">
        <f t="shared" si="13"/>
        <v/>
      </c>
      <c r="F14" s="24" t="str">
        <f t="shared" si="1"/>
        <v/>
      </c>
      <c r="G14" s="57"/>
      <c r="H14" s="7" t="str">
        <f t="shared" si="14"/>
        <v/>
      </c>
      <c r="I14" s="24" t="str">
        <f t="shared" si="2"/>
        <v/>
      </c>
      <c r="J14" s="36"/>
      <c r="K14" s="50" t="str">
        <f t="shared" si="15"/>
        <v/>
      </c>
      <c r="L14" s="24" t="str">
        <f t="shared" si="3"/>
        <v/>
      </c>
      <c r="M14" s="57"/>
      <c r="N14" s="7" t="str">
        <f t="shared" si="16"/>
        <v/>
      </c>
      <c r="O14" s="24" t="str">
        <f t="shared" si="4"/>
        <v/>
      </c>
      <c r="P14" s="36"/>
      <c r="Q14" s="50" t="str">
        <f t="shared" si="17"/>
        <v/>
      </c>
      <c r="R14" s="24" t="str">
        <f t="shared" si="5"/>
        <v/>
      </c>
      <c r="S14" s="57"/>
      <c r="T14" s="7" t="str">
        <f t="shared" si="18"/>
        <v/>
      </c>
      <c r="U14" s="24" t="str">
        <f t="shared" si="6"/>
        <v/>
      </c>
      <c r="V14" s="36"/>
      <c r="W14" s="50" t="str">
        <f t="shared" si="19"/>
        <v/>
      </c>
      <c r="X14" s="24" t="str">
        <f t="shared" si="7"/>
        <v/>
      </c>
      <c r="Y14" s="57"/>
      <c r="Z14" s="7" t="str">
        <f t="shared" si="20"/>
        <v/>
      </c>
      <c r="AA14" s="24" t="str">
        <f t="shared" si="8"/>
        <v/>
      </c>
      <c r="AB14" s="36"/>
      <c r="AC14" s="50" t="str">
        <f t="shared" si="21"/>
        <v/>
      </c>
      <c r="AD14" s="24" t="str">
        <f t="shared" si="9"/>
        <v/>
      </c>
      <c r="AE14" s="57"/>
      <c r="AF14" s="7" t="str">
        <f t="shared" si="22"/>
        <v/>
      </c>
      <c r="AG14" s="24" t="str">
        <f t="shared" si="10"/>
        <v/>
      </c>
      <c r="AH14" s="36"/>
      <c r="AI14" s="50" t="str">
        <f t="shared" si="23"/>
        <v/>
      </c>
      <c r="AJ14" s="24" t="str">
        <f t="shared" si="11"/>
        <v/>
      </c>
      <c r="AK14" s="36"/>
    </row>
    <row r="15" spans="2:39" ht="19.5" customHeight="1">
      <c r="B15" s="7">
        <f t="shared" si="12"/>
        <v>6</v>
      </c>
      <c r="C15" s="24" t="str">
        <f t="shared" si="0"/>
        <v>金</v>
      </c>
      <c r="D15" s="36"/>
      <c r="E15" s="50" t="str">
        <f t="shared" si="13"/>
        <v/>
      </c>
      <c r="F15" s="24" t="str">
        <f t="shared" si="1"/>
        <v/>
      </c>
      <c r="G15" s="57"/>
      <c r="H15" s="7" t="str">
        <f t="shared" si="14"/>
        <v/>
      </c>
      <c r="I15" s="24" t="str">
        <f t="shared" si="2"/>
        <v/>
      </c>
      <c r="J15" s="36"/>
      <c r="K15" s="50" t="str">
        <f t="shared" si="15"/>
        <v/>
      </c>
      <c r="L15" s="24" t="str">
        <f t="shared" si="3"/>
        <v/>
      </c>
      <c r="M15" s="57"/>
      <c r="N15" s="7" t="str">
        <f t="shared" si="16"/>
        <v/>
      </c>
      <c r="O15" s="24" t="str">
        <f t="shared" si="4"/>
        <v/>
      </c>
      <c r="P15" s="36"/>
      <c r="Q15" s="50" t="str">
        <f t="shared" si="17"/>
        <v/>
      </c>
      <c r="R15" s="24" t="str">
        <f t="shared" si="5"/>
        <v/>
      </c>
      <c r="S15" s="57"/>
      <c r="T15" s="7" t="str">
        <f t="shared" si="18"/>
        <v/>
      </c>
      <c r="U15" s="24" t="str">
        <f t="shared" si="6"/>
        <v/>
      </c>
      <c r="V15" s="36"/>
      <c r="W15" s="50" t="str">
        <f t="shared" si="19"/>
        <v/>
      </c>
      <c r="X15" s="24" t="str">
        <f t="shared" si="7"/>
        <v/>
      </c>
      <c r="Y15" s="57"/>
      <c r="Z15" s="7" t="str">
        <f t="shared" si="20"/>
        <v/>
      </c>
      <c r="AA15" s="24" t="str">
        <f t="shared" si="8"/>
        <v/>
      </c>
      <c r="AB15" s="36"/>
      <c r="AC15" s="50" t="str">
        <f t="shared" si="21"/>
        <v/>
      </c>
      <c r="AD15" s="24" t="str">
        <f t="shared" si="9"/>
        <v/>
      </c>
      <c r="AE15" s="57"/>
      <c r="AF15" s="7" t="str">
        <f t="shared" si="22"/>
        <v/>
      </c>
      <c r="AG15" s="24" t="str">
        <f t="shared" si="10"/>
        <v/>
      </c>
      <c r="AH15" s="36"/>
      <c r="AI15" s="50" t="str">
        <f t="shared" si="23"/>
        <v/>
      </c>
      <c r="AJ15" s="24" t="str">
        <f t="shared" si="11"/>
        <v/>
      </c>
      <c r="AK15" s="36"/>
    </row>
    <row r="16" spans="2:39" ht="19.5" customHeight="1">
      <c r="B16" s="7">
        <f t="shared" si="12"/>
        <v>7</v>
      </c>
      <c r="C16" s="24" t="str">
        <f t="shared" si="0"/>
        <v>土</v>
      </c>
      <c r="D16" s="36"/>
      <c r="E16" s="50" t="str">
        <f t="shared" si="13"/>
        <v/>
      </c>
      <c r="F16" s="24" t="str">
        <f t="shared" si="1"/>
        <v/>
      </c>
      <c r="G16" s="57"/>
      <c r="H16" s="7" t="str">
        <f t="shared" si="14"/>
        <v/>
      </c>
      <c r="I16" s="24" t="str">
        <f t="shared" si="2"/>
        <v/>
      </c>
      <c r="J16" s="36"/>
      <c r="K16" s="50" t="str">
        <f t="shared" si="15"/>
        <v/>
      </c>
      <c r="L16" s="24" t="str">
        <f t="shared" si="3"/>
        <v/>
      </c>
      <c r="M16" s="57"/>
      <c r="N16" s="7" t="str">
        <f t="shared" si="16"/>
        <v/>
      </c>
      <c r="O16" s="24" t="str">
        <f t="shared" si="4"/>
        <v/>
      </c>
      <c r="P16" s="36"/>
      <c r="Q16" s="50" t="str">
        <f t="shared" si="17"/>
        <v/>
      </c>
      <c r="R16" s="24" t="str">
        <f t="shared" si="5"/>
        <v/>
      </c>
      <c r="S16" s="57"/>
      <c r="T16" s="7" t="str">
        <f t="shared" si="18"/>
        <v/>
      </c>
      <c r="U16" s="24" t="str">
        <f t="shared" si="6"/>
        <v/>
      </c>
      <c r="V16" s="36"/>
      <c r="W16" s="50" t="str">
        <f t="shared" si="19"/>
        <v/>
      </c>
      <c r="X16" s="24" t="str">
        <f t="shared" si="7"/>
        <v/>
      </c>
      <c r="Y16" s="57"/>
      <c r="Z16" s="7" t="str">
        <f t="shared" si="20"/>
        <v/>
      </c>
      <c r="AA16" s="24" t="str">
        <f t="shared" si="8"/>
        <v/>
      </c>
      <c r="AB16" s="36"/>
      <c r="AC16" s="50" t="str">
        <f t="shared" si="21"/>
        <v/>
      </c>
      <c r="AD16" s="24" t="str">
        <f t="shared" si="9"/>
        <v/>
      </c>
      <c r="AE16" s="57"/>
      <c r="AF16" s="7" t="str">
        <f t="shared" si="22"/>
        <v/>
      </c>
      <c r="AG16" s="24" t="str">
        <f t="shared" si="10"/>
        <v/>
      </c>
      <c r="AH16" s="36"/>
      <c r="AI16" s="50" t="str">
        <f t="shared" si="23"/>
        <v/>
      </c>
      <c r="AJ16" s="24" t="str">
        <f t="shared" si="11"/>
        <v/>
      </c>
      <c r="AK16" s="36"/>
    </row>
    <row r="17" spans="2:37" ht="19.5" customHeight="1">
      <c r="B17" s="7">
        <f t="shared" si="12"/>
        <v>8</v>
      </c>
      <c r="C17" s="24" t="str">
        <f t="shared" si="0"/>
        <v>日</v>
      </c>
      <c r="D17" s="36"/>
      <c r="E17" s="50" t="str">
        <f t="shared" si="13"/>
        <v/>
      </c>
      <c r="F17" s="24" t="str">
        <f t="shared" si="1"/>
        <v/>
      </c>
      <c r="G17" s="57"/>
      <c r="H17" s="7" t="str">
        <f t="shared" si="14"/>
        <v/>
      </c>
      <c r="I17" s="24" t="str">
        <f t="shared" si="2"/>
        <v/>
      </c>
      <c r="J17" s="36"/>
      <c r="K17" s="50" t="str">
        <f t="shared" si="15"/>
        <v/>
      </c>
      <c r="L17" s="24" t="str">
        <f t="shared" si="3"/>
        <v/>
      </c>
      <c r="M17" s="57"/>
      <c r="N17" s="7" t="str">
        <f t="shared" si="16"/>
        <v/>
      </c>
      <c r="O17" s="24" t="str">
        <f t="shared" si="4"/>
        <v/>
      </c>
      <c r="P17" s="36"/>
      <c r="Q17" s="50" t="str">
        <f t="shared" si="17"/>
        <v/>
      </c>
      <c r="R17" s="24" t="str">
        <f t="shared" si="5"/>
        <v/>
      </c>
      <c r="S17" s="57"/>
      <c r="T17" s="7" t="str">
        <f t="shared" si="18"/>
        <v/>
      </c>
      <c r="U17" s="24" t="str">
        <f t="shared" si="6"/>
        <v/>
      </c>
      <c r="V17" s="36"/>
      <c r="W17" s="50" t="str">
        <f t="shared" si="19"/>
        <v/>
      </c>
      <c r="X17" s="24" t="str">
        <f t="shared" si="7"/>
        <v/>
      </c>
      <c r="Y17" s="57"/>
      <c r="Z17" s="7" t="str">
        <f t="shared" si="20"/>
        <v/>
      </c>
      <c r="AA17" s="24" t="str">
        <f t="shared" si="8"/>
        <v/>
      </c>
      <c r="AB17" s="36"/>
      <c r="AC17" s="50" t="str">
        <f t="shared" si="21"/>
        <v/>
      </c>
      <c r="AD17" s="24" t="str">
        <f t="shared" si="9"/>
        <v/>
      </c>
      <c r="AE17" s="57"/>
      <c r="AF17" s="7" t="str">
        <f t="shared" si="22"/>
        <v/>
      </c>
      <c r="AG17" s="24" t="str">
        <f t="shared" si="10"/>
        <v/>
      </c>
      <c r="AH17" s="36"/>
      <c r="AI17" s="50" t="str">
        <f t="shared" si="23"/>
        <v/>
      </c>
      <c r="AJ17" s="24" t="str">
        <f t="shared" si="11"/>
        <v/>
      </c>
      <c r="AK17" s="36"/>
    </row>
    <row r="18" spans="2:37" ht="19.5" customHeight="1">
      <c r="B18" s="7">
        <f t="shared" si="12"/>
        <v>9</v>
      </c>
      <c r="C18" s="24" t="str">
        <f t="shared" si="0"/>
        <v>月</v>
      </c>
      <c r="D18" s="36"/>
      <c r="E18" s="50" t="str">
        <f t="shared" si="13"/>
        <v/>
      </c>
      <c r="F18" s="24" t="str">
        <f t="shared" si="1"/>
        <v/>
      </c>
      <c r="G18" s="57"/>
      <c r="H18" s="7" t="str">
        <f t="shared" si="14"/>
        <v/>
      </c>
      <c r="I18" s="24" t="str">
        <f t="shared" si="2"/>
        <v/>
      </c>
      <c r="J18" s="36"/>
      <c r="K18" s="50" t="str">
        <f t="shared" si="15"/>
        <v/>
      </c>
      <c r="L18" s="24" t="str">
        <f t="shared" si="3"/>
        <v/>
      </c>
      <c r="M18" s="57"/>
      <c r="N18" s="7" t="str">
        <f t="shared" si="16"/>
        <v/>
      </c>
      <c r="O18" s="24" t="str">
        <f t="shared" si="4"/>
        <v/>
      </c>
      <c r="P18" s="36"/>
      <c r="Q18" s="50" t="str">
        <f t="shared" si="17"/>
        <v/>
      </c>
      <c r="R18" s="24" t="str">
        <f t="shared" si="5"/>
        <v/>
      </c>
      <c r="S18" s="57"/>
      <c r="T18" s="7" t="str">
        <f t="shared" si="18"/>
        <v/>
      </c>
      <c r="U18" s="24" t="str">
        <f t="shared" si="6"/>
        <v/>
      </c>
      <c r="V18" s="36"/>
      <c r="W18" s="50" t="str">
        <f t="shared" si="19"/>
        <v/>
      </c>
      <c r="X18" s="24" t="str">
        <f t="shared" si="7"/>
        <v/>
      </c>
      <c r="Y18" s="57"/>
      <c r="Z18" s="7" t="str">
        <f t="shared" si="20"/>
        <v/>
      </c>
      <c r="AA18" s="24" t="str">
        <f t="shared" si="8"/>
        <v/>
      </c>
      <c r="AB18" s="36"/>
      <c r="AC18" s="50" t="str">
        <f t="shared" si="21"/>
        <v/>
      </c>
      <c r="AD18" s="24" t="str">
        <f t="shared" si="9"/>
        <v/>
      </c>
      <c r="AE18" s="57"/>
      <c r="AF18" s="7" t="str">
        <f t="shared" si="22"/>
        <v/>
      </c>
      <c r="AG18" s="24" t="str">
        <f t="shared" si="10"/>
        <v/>
      </c>
      <c r="AH18" s="36"/>
      <c r="AI18" s="50" t="str">
        <f t="shared" si="23"/>
        <v/>
      </c>
      <c r="AJ18" s="24" t="str">
        <f t="shared" si="11"/>
        <v/>
      </c>
      <c r="AK18" s="36"/>
    </row>
    <row r="19" spans="2:37" ht="19.5" customHeight="1">
      <c r="B19" s="7">
        <f t="shared" si="12"/>
        <v>10</v>
      </c>
      <c r="C19" s="24" t="str">
        <f t="shared" si="0"/>
        <v>火</v>
      </c>
      <c r="D19" s="36"/>
      <c r="E19" s="50" t="str">
        <f t="shared" si="13"/>
        <v/>
      </c>
      <c r="F19" s="24" t="str">
        <f t="shared" si="1"/>
        <v/>
      </c>
      <c r="G19" s="57"/>
      <c r="H19" s="7" t="str">
        <f t="shared" si="14"/>
        <v/>
      </c>
      <c r="I19" s="24" t="str">
        <f t="shared" si="2"/>
        <v/>
      </c>
      <c r="J19" s="36"/>
      <c r="K19" s="50" t="str">
        <f t="shared" si="15"/>
        <v/>
      </c>
      <c r="L19" s="24" t="str">
        <f t="shared" si="3"/>
        <v/>
      </c>
      <c r="M19" s="57"/>
      <c r="N19" s="7" t="str">
        <f t="shared" si="16"/>
        <v/>
      </c>
      <c r="O19" s="24" t="str">
        <f t="shared" si="4"/>
        <v/>
      </c>
      <c r="P19" s="36"/>
      <c r="Q19" s="50" t="str">
        <f t="shared" si="17"/>
        <v/>
      </c>
      <c r="R19" s="24" t="str">
        <f t="shared" si="5"/>
        <v/>
      </c>
      <c r="S19" s="57"/>
      <c r="T19" s="7" t="str">
        <f t="shared" si="18"/>
        <v/>
      </c>
      <c r="U19" s="24" t="str">
        <f t="shared" si="6"/>
        <v/>
      </c>
      <c r="V19" s="36"/>
      <c r="W19" s="50" t="str">
        <f t="shared" si="19"/>
        <v/>
      </c>
      <c r="X19" s="24" t="str">
        <f t="shared" si="7"/>
        <v/>
      </c>
      <c r="Y19" s="57"/>
      <c r="Z19" s="7" t="str">
        <f t="shared" si="20"/>
        <v/>
      </c>
      <c r="AA19" s="24" t="str">
        <f t="shared" si="8"/>
        <v/>
      </c>
      <c r="AB19" s="36"/>
      <c r="AC19" s="50" t="str">
        <f t="shared" si="21"/>
        <v/>
      </c>
      <c r="AD19" s="24" t="str">
        <f t="shared" si="9"/>
        <v/>
      </c>
      <c r="AE19" s="57"/>
      <c r="AF19" s="7" t="str">
        <f t="shared" si="22"/>
        <v/>
      </c>
      <c r="AG19" s="24" t="str">
        <f t="shared" si="10"/>
        <v/>
      </c>
      <c r="AH19" s="36"/>
      <c r="AI19" s="50" t="str">
        <f t="shared" si="23"/>
        <v/>
      </c>
      <c r="AJ19" s="24" t="str">
        <f t="shared" si="11"/>
        <v/>
      </c>
      <c r="AK19" s="36"/>
    </row>
    <row r="20" spans="2:37" ht="19.5" customHeight="1">
      <c r="B20" s="7">
        <f t="shared" si="12"/>
        <v>11</v>
      </c>
      <c r="C20" s="24" t="str">
        <f t="shared" si="0"/>
        <v>水</v>
      </c>
      <c r="D20" s="36"/>
      <c r="E20" s="50" t="str">
        <f t="shared" si="13"/>
        <v/>
      </c>
      <c r="F20" s="24" t="str">
        <f t="shared" si="1"/>
        <v/>
      </c>
      <c r="G20" s="57"/>
      <c r="H20" s="7" t="str">
        <f t="shared" si="14"/>
        <v/>
      </c>
      <c r="I20" s="24" t="str">
        <f t="shared" si="2"/>
        <v/>
      </c>
      <c r="J20" s="36"/>
      <c r="K20" s="50" t="str">
        <f t="shared" si="15"/>
        <v/>
      </c>
      <c r="L20" s="24" t="str">
        <f t="shared" si="3"/>
        <v/>
      </c>
      <c r="M20" s="57"/>
      <c r="N20" s="7" t="str">
        <f t="shared" si="16"/>
        <v/>
      </c>
      <c r="O20" s="24" t="str">
        <f t="shared" si="4"/>
        <v/>
      </c>
      <c r="P20" s="36"/>
      <c r="Q20" s="50" t="str">
        <f t="shared" si="17"/>
        <v/>
      </c>
      <c r="R20" s="24" t="str">
        <f t="shared" si="5"/>
        <v/>
      </c>
      <c r="S20" s="57"/>
      <c r="T20" s="7" t="str">
        <f t="shared" si="18"/>
        <v/>
      </c>
      <c r="U20" s="24" t="str">
        <f t="shared" si="6"/>
        <v/>
      </c>
      <c r="V20" s="36"/>
      <c r="W20" s="50" t="str">
        <f t="shared" si="19"/>
        <v/>
      </c>
      <c r="X20" s="24" t="str">
        <f t="shared" si="7"/>
        <v/>
      </c>
      <c r="Y20" s="57"/>
      <c r="Z20" s="7" t="str">
        <f t="shared" si="20"/>
        <v/>
      </c>
      <c r="AA20" s="24" t="str">
        <f t="shared" si="8"/>
        <v/>
      </c>
      <c r="AB20" s="36"/>
      <c r="AC20" s="50" t="str">
        <f t="shared" si="21"/>
        <v/>
      </c>
      <c r="AD20" s="24" t="str">
        <f t="shared" si="9"/>
        <v/>
      </c>
      <c r="AE20" s="57"/>
      <c r="AF20" s="7" t="str">
        <f t="shared" si="22"/>
        <v/>
      </c>
      <c r="AG20" s="24" t="str">
        <f t="shared" si="10"/>
        <v/>
      </c>
      <c r="AH20" s="36"/>
      <c r="AI20" s="50" t="str">
        <f t="shared" si="23"/>
        <v/>
      </c>
      <c r="AJ20" s="24" t="str">
        <f t="shared" si="11"/>
        <v/>
      </c>
      <c r="AK20" s="36"/>
    </row>
    <row r="21" spans="2:37" ht="19.5" customHeight="1">
      <c r="B21" s="7">
        <f t="shared" si="12"/>
        <v>12</v>
      </c>
      <c r="C21" s="24" t="str">
        <f t="shared" si="0"/>
        <v>木</v>
      </c>
      <c r="D21" s="36"/>
      <c r="E21" s="50" t="str">
        <f t="shared" si="13"/>
        <v/>
      </c>
      <c r="F21" s="24" t="str">
        <f t="shared" si="1"/>
        <v/>
      </c>
      <c r="G21" s="57"/>
      <c r="H21" s="7" t="str">
        <f t="shared" si="14"/>
        <v/>
      </c>
      <c r="I21" s="24" t="str">
        <f t="shared" si="2"/>
        <v/>
      </c>
      <c r="J21" s="36"/>
      <c r="K21" s="50" t="str">
        <f t="shared" si="15"/>
        <v/>
      </c>
      <c r="L21" s="24" t="str">
        <f t="shared" si="3"/>
        <v/>
      </c>
      <c r="M21" s="57"/>
      <c r="N21" s="7" t="str">
        <f t="shared" si="16"/>
        <v/>
      </c>
      <c r="O21" s="24" t="str">
        <f t="shared" si="4"/>
        <v/>
      </c>
      <c r="P21" s="36"/>
      <c r="Q21" s="50" t="str">
        <f t="shared" si="17"/>
        <v/>
      </c>
      <c r="R21" s="24" t="str">
        <f t="shared" si="5"/>
        <v/>
      </c>
      <c r="S21" s="57"/>
      <c r="T21" s="7" t="str">
        <f t="shared" si="18"/>
        <v/>
      </c>
      <c r="U21" s="24" t="str">
        <f t="shared" si="6"/>
        <v/>
      </c>
      <c r="V21" s="36"/>
      <c r="W21" s="50" t="str">
        <f t="shared" si="19"/>
        <v/>
      </c>
      <c r="X21" s="24" t="str">
        <f t="shared" si="7"/>
        <v/>
      </c>
      <c r="Y21" s="57"/>
      <c r="Z21" s="7" t="str">
        <f t="shared" si="20"/>
        <v/>
      </c>
      <c r="AA21" s="24" t="str">
        <f t="shared" si="8"/>
        <v/>
      </c>
      <c r="AB21" s="36"/>
      <c r="AC21" s="50" t="str">
        <f t="shared" si="21"/>
        <v/>
      </c>
      <c r="AD21" s="24" t="str">
        <f t="shared" si="9"/>
        <v/>
      </c>
      <c r="AE21" s="57"/>
      <c r="AF21" s="7" t="str">
        <f t="shared" si="22"/>
        <v/>
      </c>
      <c r="AG21" s="24" t="str">
        <f t="shared" si="10"/>
        <v/>
      </c>
      <c r="AH21" s="36"/>
      <c r="AI21" s="50" t="str">
        <f t="shared" si="23"/>
        <v/>
      </c>
      <c r="AJ21" s="24" t="str">
        <f t="shared" si="11"/>
        <v/>
      </c>
      <c r="AK21" s="36"/>
    </row>
    <row r="22" spans="2:37" ht="19.5" customHeight="1">
      <c r="B22" s="7">
        <f t="shared" si="12"/>
        <v>13</v>
      </c>
      <c r="C22" s="24" t="str">
        <f t="shared" si="0"/>
        <v>金</v>
      </c>
      <c r="D22" s="36"/>
      <c r="E22" s="50" t="str">
        <f t="shared" si="13"/>
        <v/>
      </c>
      <c r="F22" s="24" t="str">
        <f t="shared" si="1"/>
        <v/>
      </c>
      <c r="G22" s="57"/>
      <c r="H22" s="7" t="str">
        <f t="shared" si="14"/>
        <v/>
      </c>
      <c r="I22" s="24" t="str">
        <f t="shared" si="2"/>
        <v/>
      </c>
      <c r="J22" s="36"/>
      <c r="K22" s="50" t="str">
        <f t="shared" si="15"/>
        <v/>
      </c>
      <c r="L22" s="24" t="str">
        <f t="shared" si="3"/>
        <v/>
      </c>
      <c r="M22" s="57"/>
      <c r="N22" s="7" t="str">
        <f t="shared" si="16"/>
        <v/>
      </c>
      <c r="O22" s="24" t="str">
        <f t="shared" si="4"/>
        <v/>
      </c>
      <c r="P22" s="36"/>
      <c r="Q22" s="50" t="str">
        <f t="shared" si="17"/>
        <v/>
      </c>
      <c r="R22" s="24" t="str">
        <f t="shared" si="5"/>
        <v/>
      </c>
      <c r="S22" s="57"/>
      <c r="T22" s="7" t="str">
        <f t="shared" si="18"/>
        <v/>
      </c>
      <c r="U22" s="24" t="str">
        <f t="shared" si="6"/>
        <v/>
      </c>
      <c r="V22" s="36"/>
      <c r="W22" s="50" t="str">
        <f t="shared" si="19"/>
        <v/>
      </c>
      <c r="X22" s="24" t="str">
        <f t="shared" si="7"/>
        <v/>
      </c>
      <c r="Y22" s="57"/>
      <c r="Z22" s="7" t="str">
        <f t="shared" si="20"/>
        <v/>
      </c>
      <c r="AA22" s="24" t="str">
        <f t="shared" si="8"/>
        <v/>
      </c>
      <c r="AB22" s="36"/>
      <c r="AC22" s="50" t="str">
        <f t="shared" si="21"/>
        <v/>
      </c>
      <c r="AD22" s="24" t="str">
        <f t="shared" si="9"/>
        <v/>
      </c>
      <c r="AE22" s="57"/>
      <c r="AF22" s="7" t="str">
        <f t="shared" si="22"/>
        <v/>
      </c>
      <c r="AG22" s="24" t="str">
        <f t="shared" si="10"/>
        <v/>
      </c>
      <c r="AH22" s="36"/>
      <c r="AI22" s="50" t="str">
        <f t="shared" si="23"/>
        <v/>
      </c>
      <c r="AJ22" s="24" t="str">
        <f t="shared" si="11"/>
        <v/>
      </c>
      <c r="AK22" s="36"/>
    </row>
    <row r="23" spans="2:37" ht="19.5" customHeight="1">
      <c r="B23" s="7">
        <f t="shared" si="12"/>
        <v>14</v>
      </c>
      <c r="C23" s="24" t="str">
        <f t="shared" si="0"/>
        <v>土</v>
      </c>
      <c r="D23" s="36"/>
      <c r="E23" s="50" t="str">
        <f t="shared" si="13"/>
        <v/>
      </c>
      <c r="F23" s="24" t="str">
        <f t="shared" si="1"/>
        <v/>
      </c>
      <c r="G23" s="57"/>
      <c r="H23" s="7" t="str">
        <f t="shared" si="14"/>
        <v/>
      </c>
      <c r="I23" s="24" t="str">
        <f t="shared" si="2"/>
        <v/>
      </c>
      <c r="J23" s="36"/>
      <c r="K23" s="50" t="str">
        <f t="shared" si="15"/>
        <v/>
      </c>
      <c r="L23" s="24" t="str">
        <f t="shared" si="3"/>
        <v/>
      </c>
      <c r="M23" s="57"/>
      <c r="N23" s="7" t="str">
        <f t="shared" si="16"/>
        <v/>
      </c>
      <c r="O23" s="24" t="str">
        <f t="shared" si="4"/>
        <v/>
      </c>
      <c r="P23" s="36"/>
      <c r="Q23" s="50" t="str">
        <f t="shared" si="17"/>
        <v/>
      </c>
      <c r="R23" s="24" t="str">
        <f t="shared" si="5"/>
        <v/>
      </c>
      <c r="S23" s="57"/>
      <c r="T23" s="7" t="str">
        <f t="shared" si="18"/>
        <v/>
      </c>
      <c r="U23" s="24" t="str">
        <f t="shared" si="6"/>
        <v/>
      </c>
      <c r="V23" s="36"/>
      <c r="W23" s="50" t="str">
        <f t="shared" si="19"/>
        <v/>
      </c>
      <c r="X23" s="24" t="str">
        <f t="shared" si="7"/>
        <v/>
      </c>
      <c r="Y23" s="57"/>
      <c r="Z23" s="7" t="str">
        <f t="shared" si="20"/>
        <v/>
      </c>
      <c r="AA23" s="24" t="str">
        <f t="shared" si="8"/>
        <v/>
      </c>
      <c r="AB23" s="36"/>
      <c r="AC23" s="50" t="str">
        <f t="shared" si="21"/>
        <v/>
      </c>
      <c r="AD23" s="24" t="str">
        <f t="shared" si="9"/>
        <v/>
      </c>
      <c r="AE23" s="57"/>
      <c r="AF23" s="7" t="str">
        <f t="shared" si="22"/>
        <v/>
      </c>
      <c r="AG23" s="24" t="str">
        <f t="shared" si="10"/>
        <v/>
      </c>
      <c r="AH23" s="36"/>
      <c r="AI23" s="50" t="str">
        <f t="shared" si="23"/>
        <v/>
      </c>
      <c r="AJ23" s="24" t="str">
        <f t="shared" si="11"/>
        <v/>
      </c>
      <c r="AK23" s="36"/>
    </row>
    <row r="24" spans="2:37" ht="19.5" customHeight="1">
      <c r="B24" s="7">
        <f t="shared" si="12"/>
        <v>15</v>
      </c>
      <c r="C24" s="24" t="str">
        <f t="shared" si="0"/>
        <v>日</v>
      </c>
      <c r="D24" s="36"/>
      <c r="E24" s="50" t="str">
        <f t="shared" si="13"/>
        <v/>
      </c>
      <c r="F24" s="24" t="str">
        <f t="shared" si="1"/>
        <v/>
      </c>
      <c r="G24" s="57"/>
      <c r="H24" s="7" t="str">
        <f t="shared" si="14"/>
        <v/>
      </c>
      <c r="I24" s="24" t="str">
        <f t="shared" si="2"/>
        <v/>
      </c>
      <c r="J24" s="36"/>
      <c r="K24" s="50" t="str">
        <f t="shared" si="15"/>
        <v/>
      </c>
      <c r="L24" s="24" t="str">
        <f t="shared" si="3"/>
        <v/>
      </c>
      <c r="M24" s="57"/>
      <c r="N24" s="7" t="str">
        <f t="shared" si="16"/>
        <v/>
      </c>
      <c r="O24" s="24" t="str">
        <f t="shared" si="4"/>
        <v/>
      </c>
      <c r="P24" s="36"/>
      <c r="Q24" s="50" t="str">
        <f t="shared" si="17"/>
        <v/>
      </c>
      <c r="R24" s="24" t="str">
        <f t="shared" si="5"/>
        <v/>
      </c>
      <c r="S24" s="57"/>
      <c r="T24" s="7" t="str">
        <f t="shared" si="18"/>
        <v/>
      </c>
      <c r="U24" s="24" t="str">
        <f t="shared" si="6"/>
        <v/>
      </c>
      <c r="V24" s="36"/>
      <c r="W24" s="50" t="str">
        <f t="shared" si="19"/>
        <v/>
      </c>
      <c r="X24" s="24" t="str">
        <f t="shared" si="7"/>
        <v/>
      </c>
      <c r="Y24" s="57"/>
      <c r="Z24" s="7" t="str">
        <f t="shared" si="20"/>
        <v/>
      </c>
      <c r="AA24" s="24" t="str">
        <f t="shared" si="8"/>
        <v/>
      </c>
      <c r="AB24" s="36"/>
      <c r="AC24" s="50" t="str">
        <f t="shared" si="21"/>
        <v/>
      </c>
      <c r="AD24" s="24" t="str">
        <f t="shared" si="9"/>
        <v/>
      </c>
      <c r="AE24" s="57"/>
      <c r="AF24" s="7" t="str">
        <f t="shared" si="22"/>
        <v/>
      </c>
      <c r="AG24" s="24" t="str">
        <f t="shared" si="10"/>
        <v/>
      </c>
      <c r="AH24" s="36"/>
      <c r="AI24" s="50" t="str">
        <f t="shared" si="23"/>
        <v/>
      </c>
      <c r="AJ24" s="24" t="str">
        <f t="shared" si="11"/>
        <v/>
      </c>
      <c r="AK24" s="36"/>
    </row>
    <row r="25" spans="2:37" ht="19.5" customHeight="1">
      <c r="B25" s="7">
        <f t="shared" si="12"/>
        <v>16</v>
      </c>
      <c r="C25" s="24" t="str">
        <f t="shared" si="0"/>
        <v>月</v>
      </c>
      <c r="D25" s="36"/>
      <c r="E25" s="50" t="str">
        <f t="shared" si="13"/>
        <v/>
      </c>
      <c r="F25" s="24" t="str">
        <f t="shared" si="1"/>
        <v/>
      </c>
      <c r="G25" s="57"/>
      <c r="H25" s="7" t="str">
        <f t="shared" si="14"/>
        <v/>
      </c>
      <c r="I25" s="24" t="str">
        <f t="shared" si="2"/>
        <v/>
      </c>
      <c r="J25" s="36"/>
      <c r="K25" s="50" t="str">
        <f t="shared" si="15"/>
        <v/>
      </c>
      <c r="L25" s="24" t="str">
        <f t="shared" si="3"/>
        <v/>
      </c>
      <c r="M25" s="57"/>
      <c r="N25" s="7" t="str">
        <f t="shared" si="16"/>
        <v/>
      </c>
      <c r="O25" s="24" t="str">
        <f t="shared" si="4"/>
        <v/>
      </c>
      <c r="P25" s="36"/>
      <c r="Q25" s="50" t="str">
        <f t="shared" si="17"/>
        <v/>
      </c>
      <c r="R25" s="24" t="str">
        <f t="shared" si="5"/>
        <v/>
      </c>
      <c r="S25" s="57"/>
      <c r="T25" s="7" t="str">
        <f t="shared" si="18"/>
        <v/>
      </c>
      <c r="U25" s="24" t="str">
        <f t="shared" si="6"/>
        <v/>
      </c>
      <c r="V25" s="36"/>
      <c r="W25" s="50" t="str">
        <f t="shared" si="19"/>
        <v/>
      </c>
      <c r="X25" s="24" t="str">
        <f t="shared" si="7"/>
        <v/>
      </c>
      <c r="Y25" s="57"/>
      <c r="Z25" s="7" t="str">
        <f t="shared" si="20"/>
        <v/>
      </c>
      <c r="AA25" s="24" t="str">
        <f t="shared" si="8"/>
        <v/>
      </c>
      <c r="AB25" s="36"/>
      <c r="AC25" s="50" t="str">
        <f t="shared" si="21"/>
        <v/>
      </c>
      <c r="AD25" s="24" t="str">
        <f t="shared" si="9"/>
        <v/>
      </c>
      <c r="AE25" s="57"/>
      <c r="AF25" s="7" t="str">
        <f t="shared" si="22"/>
        <v/>
      </c>
      <c r="AG25" s="24" t="str">
        <f t="shared" si="10"/>
        <v/>
      </c>
      <c r="AH25" s="36"/>
      <c r="AI25" s="50" t="str">
        <f t="shared" si="23"/>
        <v/>
      </c>
      <c r="AJ25" s="24" t="str">
        <f t="shared" si="11"/>
        <v/>
      </c>
      <c r="AK25" s="36"/>
    </row>
    <row r="26" spans="2:37" ht="19.5" customHeight="1">
      <c r="B26" s="7">
        <f t="shared" si="12"/>
        <v>17</v>
      </c>
      <c r="C26" s="24" t="str">
        <f t="shared" si="0"/>
        <v>火</v>
      </c>
      <c r="D26" s="36"/>
      <c r="E26" s="50" t="str">
        <f t="shared" si="13"/>
        <v/>
      </c>
      <c r="F26" s="24" t="str">
        <f t="shared" si="1"/>
        <v/>
      </c>
      <c r="G26" s="57"/>
      <c r="H26" s="7" t="str">
        <f t="shared" si="14"/>
        <v/>
      </c>
      <c r="I26" s="24" t="str">
        <f t="shared" si="2"/>
        <v/>
      </c>
      <c r="J26" s="36"/>
      <c r="K26" s="50" t="str">
        <f t="shared" si="15"/>
        <v/>
      </c>
      <c r="L26" s="24" t="str">
        <f t="shared" si="3"/>
        <v/>
      </c>
      <c r="M26" s="57"/>
      <c r="N26" s="7" t="str">
        <f t="shared" si="16"/>
        <v/>
      </c>
      <c r="O26" s="24" t="str">
        <f t="shared" si="4"/>
        <v/>
      </c>
      <c r="P26" s="36"/>
      <c r="Q26" s="50" t="str">
        <f t="shared" si="17"/>
        <v/>
      </c>
      <c r="R26" s="24" t="str">
        <f t="shared" si="5"/>
        <v/>
      </c>
      <c r="S26" s="57"/>
      <c r="T26" s="7" t="str">
        <f t="shared" si="18"/>
        <v/>
      </c>
      <c r="U26" s="24" t="str">
        <f t="shared" si="6"/>
        <v/>
      </c>
      <c r="V26" s="36"/>
      <c r="W26" s="50" t="str">
        <f t="shared" si="19"/>
        <v/>
      </c>
      <c r="X26" s="24" t="str">
        <f t="shared" si="7"/>
        <v/>
      </c>
      <c r="Y26" s="57"/>
      <c r="Z26" s="7" t="str">
        <f t="shared" si="20"/>
        <v/>
      </c>
      <c r="AA26" s="24" t="str">
        <f t="shared" si="8"/>
        <v/>
      </c>
      <c r="AB26" s="36"/>
      <c r="AC26" s="50" t="str">
        <f t="shared" si="21"/>
        <v/>
      </c>
      <c r="AD26" s="24" t="str">
        <f t="shared" si="9"/>
        <v/>
      </c>
      <c r="AE26" s="57"/>
      <c r="AF26" s="7" t="str">
        <f t="shared" si="22"/>
        <v/>
      </c>
      <c r="AG26" s="24" t="str">
        <f t="shared" si="10"/>
        <v/>
      </c>
      <c r="AH26" s="36"/>
      <c r="AI26" s="50" t="str">
        <f t="shared" si="23"/>
        <v/>
      </c>
      <c r="AJ26" s="24" t="str">
        <f t="shared" si="11"/>
        <v/>
      </c>
      <c r="AK26" s="36"/>
    </row>
    <row r="27" spans="2:37" ht="19.5" customHeight="1">
      <c r="B27" s="7">
        <f t="shared" si="12"/>
        <v>18</v>
      </c>
      <c r="C27" s="24" t="str">
        <f t="shared" si="0"/>
        <v>水</v>
      </c>
      <c r="D27" s="36"/>
      <c r="E27" s="50" t="str">
        <f t="shared" si="13"/>
        <v/>
      </c>
      <c r="F27" s="24" t="str">
        <f t="shared" si="1"/>
        <v/>
      </c>
      <c r="G27" s="57"/>
      <c r="H27" s="7" t="str">
        <f t="shared" si="14"/>
        <v/>
      </c>
      <c r="I27" s="24" t="str">
        <f t="shared" si="2"/>
        <v/>
      </c>
      <c r="J27" s="36"/>
      <c r="K27" s="50" t="str">
        <f t="shared" si="15"/>
        <v/>
      </c>
      <c r="L27" s="24" t="str">
        <f t="shared" si="3"/>
        <v/>
      </c>
      <c r="M27" s="57"/>
      <c r="N27" s="7" t="str">
        <f t="shared" si="16"/>
        <v/>
      </c>
      <c r="O27" s="24" t="str">
        <f t="shared" si="4"/>
        <v/>
      </c>
      <c r="P27" s="36"/>
      <c r="Q27" s="50" t="str">
        <f t="shared" si="17"/>
        <v/>
      </c>
      <c r="R27" s="24" t="str">
        <f t="shared" si="5"/>
        <v/>
      </c>
      <c r="S27" s="57"/>
      <c r="T27" s="7" t="str">
        <f t="shared" si="18"/>
        <v/>
      </c>
      <c r="U27" s="24" t="str">
        <f t="shared" si="6"/>
        <v/>
      </c>
      <c r="V27" s="36"/>
      <c r="W27" s="50" t="str">
        <f t="shared" si="19"/>
        <v/>
      </c>
      <c r="X27" s="24" t="str">
        <f t="shared" si="7"/>
        <v/>
      </c>
      <c r="Y27" s="57"/>
      <c r="Z27" s="7" t="str">
        <f t="shared" si="20"/>
        <v/>
      </c>
      <c r="AA27" s="24" t="str">
        <f t="shared" si="8"/>
        <v/>
      </c>
      <c r="AB27" s="36"/>
      <c r="AC27" s="50" t="str">
        <f t="shared" si="21"/>
        <v/>
      </c>
      <c r="AD27" s="24" t="str">
        <f t="shared" si="9"/>
        <v/>
      </c>
      <c r="AE27" s="57"/>
      <c r="AF27" s="7" t="str">
        <f t="shared" si="22"/>
        <v/>
      </c>
      <c r="AG27" s="24" t="str">
        <f t="shared" si="10"/>
        <v/>
      </c>
      <c r="AH27" s="36"/>
      <c r="AI27" s="50" t="str">
        <f t="shared" si="23"/>
        <v/>
      </c>
      <c r="AJ27" s="24" t="str">
        <f t="shared" si="11"/>
        <v/>
      </c>
      <c r="AK27" s="36"/>
    </row>
    <row r="28" spans="2:37" ht="19.5" customHeight="1">
      <c r="B28" s="7">
        <f t="shared" si="12"/>
        <v>19</v>
      </c>
      <c r="C28" s="24" t="str">
        <f t="shared" si="0"/>
        <v>木</v>
      </c>
      <c r="D28" s="36"/>
      <c r="E28" s="50" t="str">
        <f t="shared" si="13"/>
        <v/>
      </c>
      <c r="F28" s="24" t="str">
        <f t="shared" si="1"/>
        <v/>
      </c>
      <c r="G28" s="57"/>
      <c r="H28" s="7" t="str">
        <f t="shared" si="14"/>
        <v/>
      </c>
      <c r="I28" s="24" t="str">
        <f t="shared" si="2"/>
        <v/>
      </c>
      <c r="J28" s="36"/>
      <c r="K28" s="50" t="str">
        <f t="shared" si="15"/>
        <v/>
      </c>
      <c r="L28" s="24" t="str">
        <f t="shared" si="3"/>
        <v/>
      </c>
      <c r="M28" s="57"/>
      <c r="N28" s="7" t="str">
        <f t="shared" si="16"/>
        <v/>
      </c>
      <c r="O28" s="24" t="str">
        <f t="shared" si="4"/>
        <v/>
      </c>
      <c r="P28" s="36"/>
      <c r="Q28" s="50" t="str">
        <f t="shared" si="17"/>
        <v/>
      </c>
      <c r="R28" s="24" t="str">
        <f t="shared" si="5"/>
        <v/>
      </c>
      <c r="S28" s="57"/>
      <c r="T28" s="7" t="str">
        <f t="shared" si="18"/>
        <v/>
      </c>
      <c r="U28" s="24" t="str">
        <f t="shared" si="6"/>
        <v/>
      </c>
      <c r="V28" s="36"/>
      <c r="W28" s="50" t="str">
        <f t="shared" si="19"/>
        <v/>
      </c>
      <c r="X28" s="24" t="str">
        <f t="shared" si="7"/>
        <v/>
      </c>
      <c r="Y28" s="57"/>
      <c r="Z28" s="7" t="str">
        <f t="shared" si="20"/>
        <v/>
      </c>
      <c r="AA28" s="24" t="str">
        <f t="shared" si="8"/>
        <v/>
      </c>
      <c r="AB28" s="36"/>
      <c r="AC28" s="50" t="str">
        <f t="shared" si="21"/>
        <v/>
      </c>
      <c r="AD28" s="24" t="str">
        <f t="shared" si="9"/>
        <v/>
      </c>
      <c r="AE28" s="57"/>
      <c r="AF28" s="7" t="str">
        <f t="shared" si="22"/>
        <v/>
      </c>
      <c r="AG28" s="24" t="str">
        <f t="shared" si="10"/>
        <v/>
      </c>
      <c r="AH28" s="36"/>
      <c r="AI28" s="50" t="str">
        <f t="shared" si="23"/>
        <v/>
      </c>
      <c r="AJ28" s="24" t="str">
        <f t="shared" si="11"/>
        <v/>
      </c>
      <c r="AK28" s="36"/>
    </row>
    <row r="29" spans="2:37" ht="19.5" customHeight="1">
      <c r="B29" s="7">
        <f t="shared" si="12"/>
        <v>20</v>
      </c>
      <c r="C29" s="24" t="str">
        <f t="shared" si="0"/>
        <v>金</v>
      </c>
      <c r="D29" s="36"/>
      <c r="E29" s="50" t="str">
        <f t="shared" si="13"/>
        <v/>
      </c>
      <c r="F29" s="24" t="str">
        <f t="shared" si="1"/>
        <v/>
      </c>
      <c r="G29" s="57"/>
      <c r="H29" s="7" t="str">
        <f t="shared" si="14"/>
        <v/>
      </c>
      <c r="I29" s="24" t="str">
        <f t="shared" si="2"/>
        <v/>
      </c>
      <c r="J29" s="36"/>
      <c r="K29" s="50" t="str">
        <f t="shared" si="15"/>
        <v/>
      </c>
      <c r="L29" s="24" t="str">
        <f t="shared" si="3"/>
        <v/>
      </c>
      <c r="M29" s="57"/>
      <c r="N29" s="7" t="str">
        <f t="shared" si="16"/>
        <v/>
      </c>
      <c r="O29" s="24" t="str">
        <f t="shared" si="4"/>
        <v/>
      </c>
      <c r="P29" s="36"/>
      <c r="Q29" s="50" t="str">
        <f t="shared" si="17"/>
        <v/>
      </c>
      <c r="R29" s="24" t="str">
        <f t="shared" si="5"/>
        <v/>
      </c>
      <c r="S29" s="57"/>
      <c r="T29" s="7" t="str">
        <f t="shared" si="18"/>
        <v/>
      </c>
      <c r="U29" s="24" t="str">
        <f t="shared" si="6"/>
        <v/>
      </c>
      <c r="V29" s="36"/>
      <c r="W29" s="50" t="str">
        <f t="shared" si="19"/>
        <v/>
      </c>
      <c r="X29" s="24" t="str">
        <f t="shared" si="7"/>
        <v/>
      </c>
      <c r="Y29" s="57"/>
      <c r="Z29" s="7" t="str">
        <f t="shared" si="20"/>
        <v/>
      </c>
      <c r="AA29" s="24" t="str">
        <f t="shared" si="8"/>
        <v/>
      </c>
      <c r="AB29" s="36"/>
      <c r="AC29" s="50" t="str">
        <f t="shared" si="21"/>
        <v/>
      </c>
      <c r="AD29" s="24" t="str">
        <f t="shared" si="9"/>
        <v/>
      </c>
      <c r="AE29" s="57"/>
      <c r="AF29" s="7" t="str">
        <f t="shared" si="22"/>
        <v/>
      </c>
      <c r="AG29" s="24" t="str">
        <f t="shared" si="10"/>
        <v/>
      </c>
      <c r="AH29" s="36"/>
      <c r="AI29" s="50" t="str">
        <f t="shared" si="23"/>
        <v/>
      </c>
      <c r="AJ29" s="24" t="str">
        <f t="shared" si="11"/>
        <v/>
      </c>
      <c r="AK29" s="36"/>
    </row>
    <row r="30" spans="2:37" ht="19.5" customHeight="1">
      <c r="B30" s="7">
        <f t="shared" si="12"/>
        <v>21</v>
      </c>
      <c r="C30" s="24" t="str">
        <f t="shared" si="0"/>
        <v>土</v>
      </c>
      <c r="D30" s="36"/>
      <c r="E30" s="50" t="str">
        <f t="shared" si="13"/>
        <v/>
      </c>
      <c r="F30" s="24" t="str">
        <f t="shared" si="1"/>
        <v/>
      </c>
      <c r="G30" s="57"/>
      <c r="H30" s="7" t="str">
        <f t="shared" si="14"/>
        <v/>
      </c>
      <c r="I30" s="24" t="str">
        <f t="shared" si="2"/>
        <v/>
      </c>
      <c r="J30" s="36"/>
      <c r="K30" s="50" t="str">
        <f t="shared" si="15"/>
        <v/>
      </c>
      <c r="L30" s="24" t="str">
        <f t="shared" si="3"/>
        <v/>
      </c>
      <c r="M30" s="57"/>
      <c r="N30" s="7" t="str">
        <f t="shared" si="16"/>
        <v/>
      </c>
      <c r="O30" s="24" t="str">
        <f t="shared" si="4"/>
        <v/>
      </c>
      <c r="P30" s="36"/>
      <c r="Q30" s="50" t="str">
        <f t="shared" si="17"/>
        <v/>
      </c>
      <c r="R30" s="24" t="str">
        <f t="shared" si="5"/>
        <v/>
      </c>
      <c r="S30" s="57"/>
      <c r="T30" s="7" t="str">
        <f t="shared" si="18"/>
        <v/>
      </c>
      <c r="U30" s="24" t="str">
        <f t="shared" si="6"/>
        <v/>
      </c>
      <c r="V30" s="36"/>
      <c r="W30" s="50" t="str">
        <f t="shared" si="19"/>
        <v/>
      </c>
      <c r="X30" s="24" t="str">
        <f t="shared" si="7"/>
        <v/>
      </c>
      <c r="Y30" s="57"/>
      <c r="Z30" s="7" t="str">
        <f t="shared" si="20"/>
        <v/>
      </c>
      <c r="AA30" s="24" t="str">
        <f t="shared" si="8"/>
        <v/>
      </c>
      <c r="AB30" s="36"/>
      <c r="AC30" s="50" t="str">
        <f t="shared" si="21"/>
        <v/>
      </c>
      <c r="AD30" s="24" t="str">
        <f t="shared" si="9"/>
        <v/>
      </c>
      <c r="AE30" s="57"/>
      <c r="AF30" s="7" t="str">
        <f t="shared" si="22"/>
        <v/>
      </c>
      <c r="AG30" s="24" t="str">
        <f t="shared" si="10"/>
        <v/>
      </c>
      <c r="AH30" s="36"/>
      <c r="AI30" s="50" t="str">
        <f t="shared" si="23"/>
        <v/>
      </c>
      <c r="AJ30" s="24" t="str">
        <f t="shared" si="11"/>
        <v/>
      </c>
      <c r="AK30" s="36"/>
    </row>
    <row r="31" spans="2:37" ht="19.5" customHeight="1">
      <c r="B31" s="7">
        <f t="shared" si="12"/>
        <v>22</v>
      </c>
      <c r="C31" s="24" t="str">
        <f t="shared" si="0"/>
        <v>日</v>
      </c>
      <c r="D31" s="36"/>
      <c r="E31" s="50" t="str">
        <f t="shared" si="13"/>
        <v/>
      </c>
      <c r="F31" s="24" t="str">
        <f t="shared" si="1"/>
        <v/>
      </c>
      <c r="G31" s="57"/>
      <c r="H31" s="7" t="str">
        <f t="shared" si="14"/>
        <v/>
      </c>
      <c r="I31" s="24" t="str">
        <f t="shared" si="2"/>
        <v/>
      </c>
      <c r="J31" s="36"/>
      <c r="K31" s="50" t="str">
        <f t="shared" si="15"/>
        <v/>
      </c>
      <c r="L31" s="24" t="str">
        <f t="shared" si="3"/>
        <v/>
      </c>
      <c r="M31" s="57"/>
      <c r="N31" s="7" t="str">
        <f t="shared" si="16"/>
        <v/>
      </c>
      <c r="O31" s="24" t="str">
        <f t="shared" si="4"/>
        <v/>
      </c>
      <c r="P31" s="36"/>
      <c r="Q31" s="50" t="str">
        <f t="shared" si="17"/>
        <v/>
      </c>
      <c r="R31" s="24" t="str">
        <f t="shared" si="5"/>
        <v/>
      </c>
      <c r="S31" s="57"/>
      <c r="T31" s="7" t="str">
        <f t="shared" si="18"/>
        <v/>
      </c>
      <c r="U31" s="24" t="str">
        <f t="shared" si="6"/>
        <v/>
      </c>
      <c r="V31" s="36"/>
      <c r="W31" s="50" t="str">
        <f t="shared" si="19"/>
        <v/>
      </c>
      <c r="X31" s="24" t="str">
        <f t="shared" si="7"/>
        <v/>
      </c>
      <c r="Y31" s="57"/>
      <c r="Z31" s="7" t="str">
        <f t="shared" si="20"/>
        <v/>
      </c>
      <c r="AA31" s="24" t="str">
        <f t="shared" si="8"/>
        <v/>
      </c>
      <c r="AB31" s="36"/>
      <c r="AC31" s="50" t="str">
        <f t="shared" si="21"/>
        <v/>
      </c>
      <c r="AD31" s="24" t="str">
        <f t="shared" si="9"/>
        <v/>
      </c>
      <c r="AE31" s="57"/>
      <c r="AF31" s="7" t="str">
        <f t="shared" si="22"/>
        <v/>
      </c>
      <c r="AG31" s="24" t="str">
        <f t="shared" si="10"/>
        <v/>
      </c>
      <c r="AH31" s="36"/>
      <c r="AI31" s="50" t="str">
        <f t="shared" si="23"/>
        <v/>
      </c>
      <c r="AJ31" s="24" t="str">
        <f t="shared" si="11"/>
        <v/>
      </c>
      <c r="AK31" s="36"/>
    </row>
    <row r="32" spans="2:37" ht="19.5" customHeight="1">
      <c r="B32" s="7">
        <f t="shared" si="12"/>
        <v>23</v>
      </c>
      <c r="C32" s="24" t="str">
        <f t="shared" si="0"/>
        <v>月</v>
      </c>
      <c r="D32" s="36"/>
      <c r="E32" s="50" t="str">
        <f t="shared" si="13"/>
        <v/>
      </c>
      <c r="F32" s="24" t="str">
        <f t="shared" si="1"/>
        <v/>
      </c>
      <c r="G32" s="57"/>
      <c r="H32" s="7" t="str">
        <f t="shared" si="14"/>
        <v/>
      </c>
      <c r="I32" s="24" t="str">
        <f t="shared" si="2"/>
        <v/>
      </c>
      <c r="J32" s="36"/>
      <c r="K32" s="50" t="str">
        <f t="shared" si="15"/>
        <v/>
      </c>
      <c r="L32" s="24" t="str">
        <f t="shared" si="3"/>
        <v/>
      </c>
      <c r="M32" s="57"/>
      <c r="N32" s="7" t="str">
        <f t="shared" si="16"/>
        <v/>
      </c>
      <c r="O32" s="24" t="str">
        <f t="shared" si="4"/>
        <v/>
      </c>
      <c r="P32" s="36"/>
      <c r="Q32" s="50" t="str">
        <f t="shared" si="17"/>
        <v/>
      </c>
      <c r="R32" s="24" t="str">
        <f t="shared" si="5"/>
        <v/>
      </c>
      <c r="S32" s="57"/>
      <c r="T32" s="7" t="str">
        <f t="shared" si="18"/>
        <v/>
      </c>
      <c r="U32" s="24" t="str">
        <f t="shared" si="6"/>
        <v/>
      </c>
      <c r="V32" s="36"/>
      <c r="W32" s="50" t="str">
        <f t="shared" si="19"/>
        <v/>
      </c>
      <c r="X32" s="24" t="str">
        <f t="shared" si="7"/>
        <v/>
      </c>
      <c r="Y32" s="57"/>
      <c r="Z32" s="7" t="str">
        <f t="shared" si="20"/>
        <v/>
      </c>
      <c r="AA32" s="24" t="str">
        <f t="shared" si="8"/>
        <v/>
      </c>
      <c r="AB32" s="36"/>
      <c r="AC32" s="50" t="str">
        <f t="shared" si="21"/>
        <v/>
      </c>
      <c r="AD32" s="24" t="str">
        <f t="shared" si="9"/>
        <v/>
      </c>
      <c r="AE32" s="57"/>
      <c r="AF32" s="7" t="str">
        <f t="shared" si="22"/>
        <v/>
      </c>
      <c r="AG32" s="24" t="str">
        <f t="shared" si="10"/>
        <v/>
      </c>
      <c r="AH32" s="36"/>
      <c r="AI32" s="50" t="str">
        <f t="shared" si="23"/>
        <v/>
      </c>
      <c r="AJ32" s="24" t="str">
        <f t="shared" si="11"/>
        <v/>
      </c>
      <c r="AK32" s="36"/>
    </row>
    <row r="33" spans="2:39" ht="19.5" customHeight="1">
      <c r="B33" s="7">
        <f t="shared" si="12"/>
        <v>24</v>
      </c>
      <c r="C33" s="24" t="str">
        <f t="shared" si="0"/>
        <v>火</v>
      </c>
      <c r="D33" s="36"/>
      <c r="E33" s="50" t="str">
        <f t="shared" si="13"/>
        <v/>
      </c>
      <c r="F33" s="24" t="str">
        <f t="shared" si="1"/>
        <v/>
      </c>
      <c r="G33" s="57"/>
      <c r="H33" s="7" t="str">
        <f t="shared" si="14"/>
        <v/>
      </c>
      <c r="I33" s="24" t="str">
        <f t="shared" si="2"/>
        <v/>
      </c>
      <c r="J33" s="36"/>
      <c r="K33" s="50" t="str">
        <f t="shared" si="15"/>
        <v/>
      </c>
      <c r="L33" s="24" t="str">
        <f t="shared" si="3"/>
        <v/>
      </c>
      <c r="M33" s="57"/>
      <c r="N33" s="7" t="str">
        <f t="shared" si="16"/>
        <v/>
      </c>
      <c r="O33" s="24" t="str">
        <f t="shared" si="4"/>
        <v/>
      </c>
      <c r="P33" s="36"/>
      <c r="Q33" s="50" t="str">
        <f t="shared" si="17"/>
        <v/>
      </c>
      <c r="R33" s="24" t="str">
        <f t="shared" si="5"/>
        <v/>
      </c>
      <c r="S33" s="57"/>
      <c r="T33" s="7" t="str">
        <f t="shared" si="18"/>
        <v/>
      </c>
      <c r="U33" s="24" t="str">
        <f t="shared" si="6"/>
        <v/>
      </c>
      <c r="V33" s="36"/>
      <c r="W33" s="50" t="str">
        <f t="shared" si="19"/>
        <v/>
      </c>
      <c r="X33" s="24" t="str">
        <f t="shared" si="7"/>
        <v/>
      </c>
      <c r="Y33" s="57"/>
      <c r="Z33" s="7" t="str">
        <f t="shared" si="20"/>
        <v/>
      </c>
      <c r="AA33" s="24" t="str">
        <f t="shared" si="8"/>
        <v/>
      </c>
      <c r="AB33" s="36"/>
      <c r="AC33" s="50" t="str">
        <f t="shared" si="21"/>
        <v/>
      </c>
      <c r="AD33" s="24" t="str">
        <f t="shared" si="9"/>
        <v/>
      </c>
      <c r="AE33" s="57"/>
      <c r="AF33" s="7" t="str">
        <f t="shared" si="22"/>
        <v/>
      </c>
      <c r="AG33" s="24" t="str">
        <f t="shared" si="10"/>
        <v/>
      </c>
      <c r="AH33" s="36"/>
      <c r="AI33" s="50" t="str">
        <f t="shared" si="23"/>
        <v/>
      </c>
      <c r="AJ33" s="24" t="str">
        <f t="shared" si="11"/>
        <v/>
      </c>
      <c r="AK33" s="36"/>
    </row>
    <row r="34" spans="2:39" ht="19.5" customHeight="1">
      <c r="B34" s="7">
        <f t="shared" si="12"/>
        <v>25</v>
      </c>
      <c r="C34" s="24" t="str">
        <f t="shared" si="0"/>
        <v>水</v>
      </c>
      <c r="D34" s="36"/>
      <c r="E34" s="50" t="str">
        <f t="shared" si="13"/>
        <v/>
      </c>
      <c r="F34" s="24" t="str">
        <f t="shared" si="1"/>
        <v/>
      </c>
      <c r="G34" s="57"/>
      <c r="H34" s="7" t="str">
        <f t="shared" si="14"/>
        <v/>
      </c>
      <c r="I34" s="24" t="str">
        <f t="shared" si="2"/>
        <v/>
      </c>
      <c r="J34" s="36"/>
      <c r="K34" s="50" t="str">
        <f t="shared" si="15"/>
        <v/>
      </c>
      <c r="L34" s="24" t="str">
        <f t="shared" si="3"/>
        <v/>
      </c>
      <c r="M34" s="57"/>
      <c r="N34" s="7" t="str">
        <f t="shared" si="16"/>
        <v/>
      </c>
      <c r="O34" s="24" t="str">
        <f t="shared" si="4"/>
        <v/>
      </c>
      <c r="P34" s="36"/>
      <c r="Q34" s="50" t="str">
        <f t="shared" si="17"/>
        <v/>
      </c>
      <c r="R34" s="24" t="str">
        <f t="shared" si="5"/>
        <v/>
      </c>
      <c r="S34" s="57"/>
      <c r="T34" s="7" t="str">
        <f t="shared" si="18"/>
        <v/>
      </c>
      <c r="U34" s="24" t="str">
        <f t="shared" si="6"/>
        <v/>
      </c>
      <c r="V34" s="36"/>
      <c r="W34" s="50" t="str">
        <f t="shared" si="19"/>
        <v/>
      </c>
      <c r="X34" s="24" t="str">
        <f t="shared" si="7"/>
        <v/>
      </c>
      <c r="Y34" s="57"/>
      <c r="Z34" s="7" t="str">
        <f t="shared" si="20"/>
        <v/>
      </c>
      <c r="AA34" s="24" t="str">
        <f t="shared" si="8"/>
        <v/>
      </c>
      <c r="AB34" s="36"/>
      <c r="AC34" s="50" t="str">
        <f t="shared" si="21"/>
        <v/>
      </c>
      <c r="AD34" s="24" t="str">
        <f t="shared" si="9"/>
        <v/>
      </c>
      <c r="AE34" s="57"/>
      <c r="AF34" s="7" t="str">
        <f t="shared" si="22"/>
        <v/>
      </c>
      <c r="AG34" s="24" t="str">
        <f t="shared" si="10"/>
        <v/>
      </c>
      <c r="AH34" s="36"/>
      <c r="AI34" s="50" t="str">
        <f t="shared" si="23"/>
        <v/>
      </c>
      <c r="AJ34" s="24" t="str">
        <f t="shared" si="11"/>
        <v/>
      </c>
      <c r="AK34" s="36"/>
    </row>
    <row r="35" spans="2:39" ht="19.5" customHeight="1">
      <c r="B35" s="7">
        <f t="shared" si="12"/>
        <v>26</v>
      </c>
      <c r="C35" s="24" t="str">
        <f t="shared" si="0"/>
        <v>木</v>
      </c>
      <c r="D35" s="36"/>
      <c r="E35" s="50" t="str">
        <f t="shared" si="13"/>
        <v/>
      </c>
      <c r="F35" s="24" t="str">
        <f t="shared" si="1"/>
        <v/>
      </c>
      <c r="G35" s="57"/>
      <c r="H35" s="7" t="str">
        <f t="shared" si="14"/>
        <v/>
      </c>
      <c r="I35" s="24" t="str">
        <f t="shared" si="2"/>
        <v/>
      </c>
      <c r="J35" s="36"/>
      <c r="K35" s="50" t="str">
        <f t="shared" si="15"/>
        <v/>
      </c>
      <c r="L35" s="24" t="str">
        <f t="shared" si="3"/>
        <v/>
      </c>
      <c r="M35" s="57"/>
      <c r="N35" s="7" t="str">
        <f t="shared" si="16"/>
        <v/>
      </c>
      <c r="O35" s="24" t="str">
        <f t="shared" si="4"/>
        <v/>
      </c>
      <c r="P35" s="36"/>
      <c r="Q35" s="50" t="str">
        <f t="shared" si="17"/>
        <v/>
      </c>
      <c r="R35" s="24" t="str">
        <f t="shared" si="5"/>
        <v/>
      </c>
      <c r="S35" s="57"/>
      <c r="T35" s="7" t="str">
        <f t="shared" si="18"/>
        <v/>
      </c>
      <c r="U35" s="24" t="str">
        <f t="shared" si="6"/>
        <v/>
      </c>
      <c r="V35" s="36"/>
      <c r="W35" s="50" t="str">
        <f t="shared" si="19"/>
        <v/>
      </c>
      <c r="X35" s="24" t="str">
        <f t="shared" si="7"/>
        <v/>
      </c>
      <c r="Y35" s="57"/>
      <c r="Z35" s="7" t="str">
        <f t="shared" si="20"/>
        <v/>
      </c>
      <c r="AA35" s="24" t="str">
        <f t="shared" si="8"/>
        <v/>
      </c>
      <c r="AB35" s="36"/>
      <c r="AC35" s="50" t="str">
        <f t="shared" si="21"/>
        <v/>
      </c>
      <c r="AD35" s="24" t="str">
        <f t="shared" si="9"/>
        <v/>
      </c>
      <c r="AE35" s="57"/>
      <c r="AF35" s="7" t="str">
        <f t="shared" si="22"/>
        <v/>
      </c>
      <c r="AG35" s="24" t="str">
        <f t="shared" si="10"/>
        <v/>
      </c>
      <c r="AH35" s="36"/>
      <c r="AI35" s="50" t="str">
        <f t="shared" si="23"/>
        <v/>
      </c>
      <c r="AJ35" s="24" t="str">
        <f t="shared" si="11"/>
        <v/>
      </c>
      <c r="AK35" s="36"/>
    </row>
    <row r="36" spans="2:39" ht="19.5" customHeight="1">
      <c r="B36" s="7">
        <f t="shared" si="12"/>
        <v>27</v>
      </c>
      <c r="C36" s="24" t="str">
        <f t="shared" si="0"/>
        <v>金</v>
      </c>
      <c r="D36" s="36"/>
      <c r="E36" s="50" t="str">
        <f t="shared" si="13"/>
        <v/>
      </c>
      <c r="F36" s="24" t="str">
        <f t="shared" si="1"/>
        <v/>
      </c>
      <c r="G36" s="57"/>
      <c r="H36" s="7" t="str">
        <f t="shared" si="14"/>
        <v/>
      </c>
      <c r="I36" s="24" t="str">
        <f t="shared" si="2"/>
        <v/>
      </c>
      <c r="J36" s="36"/>
      <c r="K36" s="50" t="str">
        <f t="shared" si="15"/>
        <v/>
      </c>
      <c r="L36" s="24" t="str">
        <f t="shared" si="3"/>
        <v/>
      </c>
      <c r="M36" s="57"/>
      <c r="N36" s="7" t="str">
        <f t="shared" si="16"/>
        <v/>
      </c>
      <c r="O36" s="24" t="str">
        <f t="shared" si="4"/>
        <v/>
      </c>
      <c r="P36" s="36"/>
      <c r="Q36" s="50" t="str">
        <f t="shared" si="17"/>
        <v/>
      </c>
      <c r="R36" s="24" t="str">
        <f t="shared" si="5"/>
        <v/>
      </c>
      <c r="S36" s="57"/>
      <c r="T36" s="7" t="str">
        <f t="shared" si="18"/>
        <v/>
      </c>
      <c r="U36" s="24" t="str">
        <f t="shared" si="6"/>
        <v/>
      </c>
      <c r="V36" s="36"/>
      <c r="W36" s="50" t="str">
        <f t="shared" si="19"/>
        <v/>
      </c>
      <c r="X36" s="24" t="str">
        <f t="shared" si="7"/>
        <v/>
      </c>
      <c r="Y36" s="57"/>
      <c r="Z36" s="7" t="str">
        <f t="shared" si="20"/>
        <v/>
      </c>
      <c r="AA36" s="24" t="str">
        <f t="shared" si="8"/>
        <v/>
      </c>
      <c r="AB36" s="36"/>
      <c r="AC36" s="50" t="str">
        <f t="shared" si="21"/>
        <v/>
      </c>
      <c r="AD36" s="24" t="str">
        <f t="shared" si="9"/>
        <v/>
      </c>
      <c r="AE36" s="57"/>
      <c r="AF36" s="7" t="str">
        <f t="shared" si="22"/>
        <v/>
      </c>
      <c r="AG36" s="24" t="str">
        <f t="shared" si="10"/>
        <v/>
      </c>
      <c r="AH36" s="36"/>
      <c r="AI36" s="50" t="str">
        <f t="shared" si="23"/>
        <v/>
      </c>
      <c r="AJ36" s="24" t="str">
        <f t="shared" si="11"/>
        <v/>
      </c>
      <c r="AK36" s="36"/>
    </row>
    <row r="37" spans="2:39" ht="19.5" customHeight="1">
      <c r="B37" s="7">
        <f t="shared" si="12"/>
        <v>28</v>
      </c>
      <c r="C37" s="24" t="str">
        <f t="shared" si="0"/>
        <v>土</v>
      </c>
      <c r="D37" s="36"/>
      <c r="E37" s="50" t="str">
        <f t="shared" si="13"/>
        <v/>
      </c>
      <c r="F37" s="24" t="str">
        <f t="shared" si="1"/>
        <v/>
      </c>
      <c r="G37" s="57"/>
      <c r="H37" s="7" t="str">
        <f t="shared" si="14"/>
        <v/>
      </c>
      <c r="I37" s="24" t="str">
        <f t="shared" si="2"/>
        <v/>
      </c>
      <c r="J37" s="36"/>
      <c r="K37" s="50" t="str">
        <f t="shared" si="15"/>
        <v/>
      </c>
      <c r="L37" s="24" t="str">
        <f t="shared" si="3"/>
        <v/>
      </c>
      <c r="M37" s="57"/>
      <c r="N37" s="7" t="str">
        <f t="shared" si="16"/>
        <v/>
      </c>
      <c r="O37" s="24" t="str">
        <f t="shared" si="4"/>
        <v/>
      </c>
      <c r="P37" s="36"/>
      <c r="Q37" s="50" t="str">
        <f t="shared" si="17"/>
        <v/>
      </c>
      <c r="R37" s="24" t="str">
        <f t="shared" si="5"/>
        <v/>
      </c>
      <c r="S37" s="57"/>
      <c r="T37" s="7" t="str">
        <f t="shared" si="18"/>
        <v/>
      </c>
      <c r="U37" s="24" t="str">
        <f t="shared" si="6"/>
        <v/>
      </c>
      <c r="V37" s="36"/>
      <c r="W37" s="50" t="str">
        <f t="shared" si="19"/>
        <v/>
      </c>
      <c r="X37" s="24" t="str">
        <f t="shared" si="7"/>
        <v/>
      </c>
      <c r="Y37" s="57"/>
      <c r="Z37" s="7" t="str">
        <f t="shared" si="20"/>
        <v/>
      </c>
      <c r="AA37" s="24" t="str">
        <f t="shared" si="8"/>
        <v/>
      </c>
      <c r="AB37" s="36"/>
      <c r="AC37" s="50" t="str">
        <f t="shared" si="21"/>
        <v/>
      </c>
      <c r="AD37" s="24" t="str">
        <f t="shared" si="9"/>
        <v/>
      </c>
      <c r="AE37" s="57"/>
      <c r="AF37" s="7" t="str">
        <f t="shared" si="22"/>
        <v/>
      </c>
      <c r="AG37" s="24" t="str">
        <f t="shared" si="10"/>
        <v/>
      </c>
      <c r="AH37" s="36"/>
      <c r="AI37" s="50" t="str">
        <f t="shared" si="23"/>
        <v/>
      </c>
      <c r="AJ37" s="24" t="str">
        <f t="shared" si="11"/>
        <v/>
      </c>
      <c r="AK37" s="36"/>
    </row>
    <row r="38" spans="2:39" ht="19.5" customHeight="1">
      <c r="B38" s="7">
        <f t="shared" si="12"/>
        <v>29</v>
      </c>
      <c r="C38" s="24" t="str">
        <f t="shared" si="0"/>
        <v>日</v>
      </c>
      <c r="D38" s="36"/>
      <c r="E38" s="50" t="str">
        <f t="shared" si="13"/>
        <v/>
      </c>
      <c r="F38" s="24" t="str">
        <f t="shared" si="1"/>
        <v/>
      </c>
      <c r="G38" s="57"/>
      <c r="H38" s="7" t="str">
        <f t="shared" si="14"/>
        <v/>
      </c>
      <c r="I38" s="24" t="str">
        <f t="shared" si="2"/>
        <v/>
      </c>
      <c r="J38" s="36"/>
      <c r="K38" s="50" t="str">
        <f t="shared" si="15"/>
        <v/>
      </c>
      <c r="L38" s="24" t="str">
        <f t="shared" si="3"/>
        <v/>
      </c>
      <c r="M38" s="57"/>
      <c r="N38" s="7" t="str">
        <f t="shared" si="16"/>
        <v/>
      </c>
      <c r="O38" s="24" t="str">
        <f t="shared" si="4"/>
        <v/>
      </c>
      <c r="P38" s="36"/>
      <c r="Q38" s="50" t="str">
        <f t="shared" si="17"/>
        <v/>
      </c>
      <c r="R38" s="24" t="str">
        <f t="shared" si="5"/>
        <v/>
      </c>
      <c r="S38" s="57"/>
      <c r="T38" s="7" t="str">
        <f t="shared" si="18"/>
        <v/>
      </c>
      <c r="U38" s="24" t="str">
        <f t="shared" si="6"/>
        <v/>
      </c>
      <c r="V38" s="36"/>
      <c r="W38" s="50" t="str">
        <f t="shared" si="19"/>
        <v/>
      </c>
      <c r="X38" s="24" t="str">
        <f t="shared" si="7"/>
        <v/>
      </c>
      <c r="Y38" s="57"/>
      <c r="Z38" s="7" t="str">
        <f t="shared" si="20"/>
        <v/>
      </c>
      <c r="AA38" s="24" t="str">
        <f t="shared" si="8"/>
        <v/>
      </c>
      <c r="AB38" s="36"/>
      <c r="AC38" s="50" t="str">
        <f t="shared" si="21"/>
        <v/>
      </c>
      <c r="AD38" s="24" t="str">
        <f t="shared" si="9"/>
        <v/>
      </c>
      <c r="AE38" s="57"/>
      <c r="AF38" s="7" t="str">
        <f t="shared" si="22"/>
        <v/>
      </c>
      <c r="AG38" s="24" t="str">
        <f t="shared" si="10"/>
        <v/>
      </c>
      <c r="AH38" s="36"/>
      <c r="AI38" s="50" t="str">
        <f t="shared" si="23"/>
        <v/>
      </c>
      <c r="AJ38" s="24" t="str">
        <f t="shared" si="11"/>
        <v/>
      </c>
      <c r="AK38" s="36"/>
    </row>
    <row r="39" spans="2:39" ht="19.5" customHeight="1">
      <c r="B39" s="7">
        <f t="shared" si="12"/>
        <v>30</v>
      </c>
      <c r="C39" s="24" t="str">
        <f t="shared" si="0"/>
        <v>月</v>
      </c>
      <c r="D39" s="36"/>
      <c r="E39" s="50" t="str">
        <f t="shared" si="13"/>
        <v/>
      </c>
      <c r="F39" s="24" t="str">
        <f t="shared" si="1"/>
        <v/>
      </c>
      <c r="G39" s="57"/>
      <c r="H39" s="7" t="str">
        <f t="shared" si="14"/>
        <v/>
      </c>
      <c r="I39" s="24" t="str">
        <f t="shared" si="2"/>
        <v/>
      </c>
      <c r="J39" s="36"/>
      <c r="K39" s="50" t="str">
        <f t="shared" si="15"/>
        <v/>
      </c>
      <c r="L39" s="24" t="str">
        <f t="shared" si="3"/>
        <v/>
      </c>
      <c r="M39" s="57"/>
      <c r="N39" s="7" t="str">
        <f t="shared" si="16"/>
        <v/>
      </c>
      <c r="O39" s="24" t="str">
        <f t="shared" si="4"/>
        <v/>
      </c>
      <c r="P39" s="36"/>
      <c r="Q39" s="50" t="str">
        <f t="shared" si="17"/>
        <v/>
      </c>
      <c r="R39" s="24" t="str">
        <f t="shared" si="5"/>
        <v/>
      </c>
      <c r="S39" s="57"/>
      <c r="T39" s="7" t="str">
        <f t="shared" si="18"/>
        <v/>
      </c>
      <c r="U39" s="24" t="str">
        <f t="shared" si="6"/>
        <v/>
      </c>
      <c r="V39" s="36"/>
      <c r="W39" s="50" t="str">
        <f t="shared" si="19"/>
        <v/>
      </c>
      <c r="X39" s="24" t="str">
        <f t="shared" si="7"/>
        <v/>
      </c>
      <c r="Y39" s="57"/>
      <c r="Z39" s="7" t="str">
        <f t="shared" si="20"/>
        <v/>
      </c>
      <c r="AA39" s="24" t="str">
        <f t="shared" si="8"/>
        <v/>
      </c>
      <c r="AB39" s="36"/>
      <c r="AC39" s="50" t="str">
        <f t="shared" si="21"/>
        <v/>
      </c>
      <c r="AD39" s="24" t="str">
        <f t="shared" si="9"/>
        <v/>
      </c>
      <c r="AE39" s="57"/>
      <c r="AF39" s="7" t="str">
        <f t="shared" si="22"/>
        <v/>
      </c>
      <c r="AG39" s="24" t="str">
        <f t="shared" si="10"/>
        <v/>
      </c>
      <c r="AH39" s="36"/>
      <c r="AI39" s="50" t="str">
        <f t="shared" si="23"/>
        <v/>
      </c>
      <c r="AJ39" s="24" t="str">
        <f t="shared" si="11"/>
        <v/>
      </c>
      <c r="AK39" s="36"/>
    </row>
    <row r="40" spans="2:39" ht="19.5" customHeight="1">
      <c r="B40" s="8">
        <f t="shared" si="12"/>
        <v>31</v>
      </c>
      <c r="C40" s="25" t="str">
        <f t="shared" si="0"/>
        <v>火</v>
      </c>
      <c r="D40" s="37"/>
      <c r="E40" s="51" t="str">
        <f t="shared" si="13"/>
        <v/>
      </c>
      <c r="F40" s="25" t="str">
        <f t="shared" si="1"/>
        <v/>
      </c>
      <c r="G40" s="58"/>
      <c r="H40" s="8" t="str">
        <f t="shared" si="14"/>
        <v/>
      </c>
      <c r="I40" s="25" t="str">
        <f t="shared" si="2"/>
        <v/>
      </c>
      <c r="J40" s="37"/>
      <c r="K40" s="51" t="str">
        <f t="shared" si="15"/>
        <v/>
      </c>
      <c r="L40" s="25" t="str">
        <f t="shared" si="3"/>
        <v/>
      </c>
      <c r="M40" s="58"/>
      <c r="N40" s="8" t="str">
        <f t="shared" si="16"/>
        <v/>
      </c>
      <c r="O40" s="25" t="str">
        <f t="shared" si="4"/>
        <v/>
      </c>
      <c r="P40" s="37"/>
      <c r="Q40" s="51" t="str">
        <f t="shared" si="17"/>
        <v/>
      </c>
      <c r="R40" s="25" t="str">
        <f t="shared" si="5"/>
        <v/>
      </c>
      <c r="S40" s="58"/>
      <c r="T40" s="8" t="str">
        <f t="shared" si="18"/>
        <v/>
      </c>
      <c r="U40" s="25" t="str">
        <f t="shared" si="6"/>
        <v/>
      </c>
      <c r="V40" s="37"/>
      <c r="W40" s="51" t="str">
        <f t="shared" si="19"/>
        <v/>
      </c>
      <c r="X40" s="25" t="str">
        <f t="shared" si="7"/>
        <v/>
      </c>
      <c r="Y40" s="58"/>
      <c r="Z40" s="8" t="str">
        <f t="shared" si="20"/>
        <v/>
      </c>
      <c r="AA40" s="25" t="str">
        <f t="shared" si="8"/>
        <v/>
      </c>
      <c r="AB40" s="37"/>
      <c r="AC40" s="8" t="str">
        <f t="shared" si="21"/>
        <v/>
      </c>
      <c r="AD40" s="25" t="str">
        <f t="shared" si="9"/>
        <v/>
      </c>
      <c r="AE40" s="58"/>
      <c r="AF40" s="8" t="str">
        <f t="shared" si="22"/>
        <v/>
      </c>
      <c r="AG40" s="25" t="str">
        <f t="shared" si="10"/>
        <v/>
      </c>
      <c r="AH40" s="37"/>
      <c r="AI40" s="51" t="str">
        <f t="shared" si="23"/>
        <v/>
      </c>
      <c r="AJ40" s="25" t="str">
        <f t="shared" si="11"/>
        <v/>
      </c>
      <c r="AK40" s="37"/>
    </row>
    <row r="41" spans="2:39" ht="19.5" customHeight="1">
      <c r="B41" s="9"/>
      <c r="E41" s="9"/>
      <c r="H41" s="9"/>
      <c r="K41" s="9"/>
      <c r="N41" s="9"/>
      <c r="Q41" s="9"/>
      <c r="T41" s="9"/>
      <c r="W41" s="9"/>
      <c r="Z41" s="9"/>
      <c r="AC41" s="9"/>
      <c r="AF41" s="9"/>
      <c r="AI41" s="9"/>
    </row>
    <row r="42" spans="2:39" ht="19.5" customHeight="1">
      <c r="B42" s="10" t="s">
        <v>24</v>
      </c>
      <c r="C42" s="26"/>
      <c r="D42" s="38">
        <f>31-D45</f>
        <v>31</v>
      </c>
      <c r="E42" s="10" t="s">
        <v>24</v>
      </c>
      <c r="F42" s="26"/>
      <c r="G42" s="38">
        <f>31-G45</f>
        <v>0</v>
      </c>
      <c r="H42" s="10" t="s">
        <v>24</v>
      </c>
      <c r="I42" s="26"/>
      <c r="J42" s="38">
        <f>31-J45</f>
        <v>0</v>
      </c>
      <c r="K42" s="10" t="s">
        <v>24</v>
      </c>
      <c r="L42" s="26"/>
      <c r="M42" s="38">
        <f>31-M45</f>
        <v>0</v>
      </c>
      <c r="N42" s="10" t="s">
        <v>24</v>
      </c>
      <c r="O42" s="26"/>
      <c r="P42" s="38">
        <f>31-P45</f>
        <v>0</v>
      </c>
      <c r="Q42" s="10" t="s">
        <v>24</v>
      </c>
      <c r="R42" s="26"/>
      <c r="S42" s="38">
        <f>31-S45</f>
        <v>0</v>
      </c>
      <c r="T42" s="10" t="s">
        <v>24</v>
      </c>
      <c r="U42" s="26"/>
      <c r="V42" s="38">
        <f>31-V45</f>
        <v>0</v>
      </c>
      <c r="W42" s="10" t="s">
        <v>24</v>
      </c>
      <c r="X42" s="26"/>
      <c r="Y42" s="38">
        <f>31-Y45</f>
        <v>0</v>
      </c>
      <c r="Z42" s="10" t="s">
        <v>24</v>
      </c>
      <c r="AA42" s="26"/>
      <c r="AB42" s="38">
        <f>31-AB45</f>
        <v>0</v>
      </c>
      <c r="AC42" s="10" t="s">
        <v>24</v>
      </c>
      <c r="AD42" s="26"/>
      <c r="AE42" s="38">
        <f>31-AE45</f>
        <v>0</v>
      </c>
      <c r="AF42" s="10" t="s">
        <v>24</v>
      </c>
      <c r="AG42" s="26"/>
      <c r="AH42" s="38">
        <f>31-AH45</f>
        <v>0</v>
      </c>
      <c r="AI42" s="10" t="s">
        <v>24</v>
      </c>
      <c r="AJ42" s="26"/>
      <c r="AK42" s="87">
        <f>31-AK45</f>
        <v>0</v>
      </c>
      <c r="AL42" s="90">
        <f>+D42+G42+J42+M42+P42+S42+V42+Y42+AB42+AE42+AH42+AK42</f>
        <v>31</v>
      </c>
      <c r="AM42" s="93" t="s">
        <v>32</v>
      </c>
    </row>
    <row r="43" spans="2:39" ht="19.5" customHeight="1">
      <c r="B43" s="11" t="s">
        <v>18</v>
      </c>
      <c r="C43" s="27"/>
      <c r="D43" s="39">
        <f>COUNTIF(D10:D40,"■")</f>
        <v>0</v>
      </c>
      <c r="E43" s="11" t="s">
        <v>18</v>
      </c>
      <c r="F43" s="27"/>
      <c r="G43" s="39">
        <f>COUNTIF(G10:G40,"■")</f>
        <v>0</v>
      </c>
      <c r="H43" s="11" t="s">
        <v>18</v>
      </c>
      <c r="I43" s="27"/>
      <c r="J43" s="39">
        <f>COUNTIF(J10:J40,"■")</f>
        <v>0</v>
      </c>
      <c r="K43" s="11" t="s">
        <v>18</v>
      </c>
      <c r="L43" s="27"/>
      <c r="M43" s="39">
        <f>COUNTIF(M10:M40,"■")</f>
        <v>0</v>
      </c>
      <c r="N43" s="11" t="s">
        <v>18</v>
      </c>
      <c r="O43" s="27"/>
      <c r="P43" s="39">
        <f>COUNTIF(P10:P40,"■")</f>
        <v>0</v>
      </c>
      <c r="Q43" s="11" t="s">
        <v>18</v>
      </c>
      <c r="R43" s="27"/>
      <c r="S43" s="39">
        <f>COUNTIF(S10:S40,"■")</f>
        <v>0</v>
      </c>
      <c r="T43" s="11" t="s">
        <v>18</v>
      </c>
      <c r="U43" s="27"/>
      <c r="V43" s="39">
        <f>COUNTIF(V10:V40,"■")</f>
        <v>0</v>
      </c>
      <c r="W43" s="11" t="s">
        <v>18</v>
      </c>
      <c r="X43" s="27"/>
      <c r="Y43" s="39">
        <f>COUNTIF(Y10:Y40,"■")</f>
        <v>0</v>
      </c>
      <c r="Z43" s="11" t="s">
        <v>18</v>
      </c>
      <c r="AA43" s="27"/>
      <c r="AB43" s="39">
        <f>COUNTIF(AB10:AB40,"■")</f>
        <v>0</v>
      </c>
      <c r="AC43" s="11" t="s">
        <v>18</v>
      </c>
      <c r="AD43" s="27"/>
      <c r="AE43" s="39">
        <f>COUNTIF(AE10:AE40,"■")</f>
        <v>0</v>
      </c>
      <c r="AF43" s="11" t="s">
        <v>18</v>
      </c>
      <c r="AG43" s="27"/>
      <c r="AH43" s="39">
        <f>COUNTIF(AH10:AH40,"■")</f>
        <v>0</v>
      </c>
      <c r="AI43" s="11" t="s">
        <v>18</v>
      </c>
      <c r="AJ43" s="27"/>
      <c r="AK43" s="39">
        <f>COUNTIF(AK10:AK40,"■")</f>
        <v>0</v>
      </c>
    </row>
    <row r="44" spans="2:39" ht="19.5" customHeight="1">
      <c r="B44" s="12" t="s">
        <v>20</v>
      </c>
      <c r="C44" s="28"/>
      <c r="D44" s="40">
        <f>COUNTIF(D10:D40,"□")</f>
        <v>0</v>
      </c>
      <c r="E44" s="12" t="s">
        <v>20</v>
      </c>
      <c r="F44" s="28"/>
      <c r="G44" s="40">
        <f>COUNTIF(G10:G40,"□")</f>
        <v>0</v>
      </c>
      <c r="H44" s="12" t="s">
        <v>20</v>
      </c>
      <c r="I44" s="28"/>
      <c r="J44" s="40">
        <f>COUNTIF(J10:J40,"□")</f>
        <v>0</v>
      </c>
      <c r="K44" s="12" t="s">
        <v>20</v>
      </c>
      <c r="L44" s="28"/>
      <c r="M44" s="40">
        <f>COUNTIF(M10:M40,"□")</f>
        <v>0</v>
      </c>
      <c r="N44" s="12" t="s">
        <v>20</v>
      </c>
      <c r="O44" s="28"/>
      <c r="P44" s="40">
        <f>COUNTIF(P10:P40,"□")</f>
        <v>0</v>
      </c>
      <c r="Q44" s="12" t="s">
        <v>20</v>
      </c>
      <c r="R44" s="28"/>
      <c r="S44" s="40">
        <f>COUNTIF(S10:S40,"□")</f>
        <v>0</v>
      </c>
      <c r="T44" s="12" t="s">
        <v>20</v>
      </c>
      <c r="U44" s="28"/>
      <c r="V44" s="40">
        <f>COUNTIF(V10:V40,"□")</f>
        <v>0</v>
      </c>
      <c r="W44" s="12" t="s">
        <v>20</v>
      </c>
      <c r="X44" s="28"/>
      <c r="Y44" s="40">
        <f>COUNTIF(Y10:Y40,"□")</f>
        <v>0</v>
      </c>
      <c r="Z44" s="12" t="s">
        <v>20</v>
      </c>
      <c r="AA44" s="28"/>
      <c r="AB44" s="40">
        <f>COUNTIF(AB10:AB40,"□")</f>
        <v>0</v>
      </c>
      <c r="AC44" s="12" t="s">
        <v>20</v>
      </c>
      <c r="AD44" s="28"/>
      <c r="AE44" s="40">
        <f>COUNTIF(AE10:AE40,"□")</f>
        <v>0</v>
      </c>
      <c r="AF44" s="12" t="s">
        <v>20</v>
      </c>
      <c r="AG44" s="28"/>
      <c r="AH44" s="40">
        <f>COUNTIF(AH10:AH40,"□")</f>
        <v>0</v>
      </c>
      <c r="AI44" s="12" t="s">
        <v>20</v>
      </c>
      <c r="AJ44" s="28"/>
      <c r="AK44" s="40">
        <f>COUNTIF(AK10:AK40,"□")</f>
        <v>0</v>
      </c>
    </row>
    <row r="45" spans="2:39" ht="19.5" hidden="1" customHeight="1">
      <c r="B45" s="13" t="s">
        <v>10</v>
      </c>
      <c r="C45" s="29"/>
      <c r="D45" s="41">
        <f>COUNTIF(D10:D40,"－")+COUNTBLANK(B10:B40)</f>
        <v>0</v>
      </c>
      <c r="E45" s="13" t="s">
        <v>10</v>
      </c>
      <c r="F45" s="29"/>
      <c r="G45" s="41">
        <f>COUNTIF(G10:G40,"－")+COUNTBLANK(E10:E40)</f>
        <v>31</v>
      </c>
      <c r="H45" s="13" t="s">
        <v>10</v>
      </c>
      <c r="I45" s="29"/>
      <c r="J45" s="41">
        <f>COUNTIF(J10:J40,"－")+COUNTBLANK(H10:H40)</f>
        <v>31</v>
      </c>
      <c r="K45" s="13" t="s">
        <v>10</v>
      </c>
      <c r="L45" s="29"/>
      <c r="M45" s="41">
        <f>COUNTIF(M10:M40,"－")+COUNTBLANK(K10:K40)</f>
        <v>31</v>
      </c>
      <c r="N45" s="13" t="s">
        <v>10</v>
      </c>
      <c r="O45" s="29"/>
      <c r="P45" s="41">
        <f>COUNTIF(P10:P40,"－")+COUNTBLANK(N10:N40)</f>
        <v>31</v>
      </c>
      <c r="Q45" s="13" t="s">
        <v>10</v>
      </c>
      <c r="R45" s="29"/>
      <c r="S45" s="41">
        <f>COUNTIF(S10:S40,"－")+COUNTBLANK(Q10:Q40)</f>
        <v>31</v>
      </c>
      <c r="T45" s="13" t="s">
        <v>10</v>
      </c>
      <c r="U45" s="29"/>
      <c r="V45" s="41">
        <f>COUNTIF(V10:V40,"－")+COUNTBLANK(T10:T40)</f>
        <v>31</v>
      </c>
      <c r="W45" s="13" t="s">
        <v>10</v>
      </c>
      <c r="X45" s="29"/>
      <c r="Y45" s="41">
        <f>COUNTIF(Y10:Y40,"－")+COUNTBLANK(W10:W40)</f>
        <v>31</v>
      </c>
      <c r="Z45" s="13" t="s">
        <v>10</v>
      </c>
      <c r="AA45" s="29"/>
      <c r="AB45" s="41">
        <f>COUNTIF(AB10:AB40,"－")+COUNTBLANK(Z10:Z40)</f>
        <v>31</v>
      </c>
      <c r="AC45" s="13" t="s">
        <v>10</v>
      </c>
      <c r="AD45" s="29"/>
      <c r="AE45" s="41">
        <f>COUNTIF(AE10:AE40,"－")+COUNTBLANK(AC10:AC40)</f>
        <v>31</v>
      </c>
      <c r="AF45" s="13" t="s">
        <v>10</v>
      </c>
      <c r="AG45" s="29"/>
      <c r="AH45" s="41">
        <f>COUNTIF(AH10:AH40,"－")+COUNTBLANK(AF10:AF40)</f>
        <v>31</v>
      </c>
      <c r="AI45" s="13" t="s">
        <v>10</v>
      </c>
      <c r="AJ45" s="29"/>
      <c r="AK45" s="41">
        <f>COUNTIF(AK10:AK40,"－")+COUNTBLANK(AI10:AI40)</f>
        <v>31</v>
      </c>
    </row>
    <row r="46" spans="2:39" ht="19.5" hidden="1" customHeight="1">
      <c r="B46" s="14" t="s">
        <v>31</v>
      </c>
      <c r="C46" s="30"/>
      <c r="D46" s="42">
        <f>+D42-D44</f>
        <v>31</v>
      </c>
      <c r="E46" s="14" t="s">
        <v>31</v>
      </c>
      <c r="F46" s="30"/>
      <c r="G46" s="42">
        <f>+G42-G44</f>
        <v>0</v>
      </c>
      <c r="H46" s="14" t="s">
        <v>31</v>
      </c>
      <c r="I46" s="30"/>
      <c r="J46" s="42">
        <f>+J42-J44</f>
        <v>0</v>
      </c>
      <c r="K46" s="14" t="s">
        <v>31</v>
      </c>
      <c r="L46" s="30"/>
      <c r="M46" s="42">
        <f>+M42-M44</f>
        <v>0</v>
      </c>
      <c r="N46" s="14" t="s">
        <v>31</v>
      </c>
      <c r="O46" s="30"/>
      <c r="P46" s="42">
        <f>+P42-P44</f>
        <v>0</v>
      </c>
      <c r="Q46" s="14" t="s">
        <v>31</v>
      </c>
      <c r="R46" s="30"/>
      <c r="S46" s="42">
        <f>+S42-S44</f>
        <v>0</v>
      </c>
      <c r="T46" s="14" t="s">
        <v>31</v>
      </c>
      <c r="U46" s="30"/>
      <c r="V46" s="42">
        <f>+V42-V44</f>
        <v>0</v>
      </c>
      <c r="W46" s="14" t="s">
        <v>31</v>
      </c>
      <c r="X46" s="30"/>
      <c r="Y46" s="42">
        <f>+Y42-Y44</f>
        <v>0</v>
      </c>
      <c r="Z46" s="14" t="s">
        <v>31</v>
      </c>
      <c r="AA46" s="30"/>
      <c r="AB46" s="42">
        <f>+AB42-AB44</f>
        <v>0</v>
      </c>
      <c r="AC46" s="14" t="s">
        <v>31</v>
      </c>
      <c r="AD46" s="30"/>
      <c r="AE46" s="42">
        <f>+AE42-AE44</f>
        <v>0</v>
      </c>
      <c r="AF46" s="14" t="s">
        <v>31</v>
      </c>
      <c r="AG46" s="30"/>
      <c r="AH46" s="42">
        <f>+AH42-AH44</f>
        <v>0</v>
      </c>
      <c r="AI46" s="14" t="s">
        <v>31</v>
      </c>
      <c r="AJ46" s="30"/>
      <c r="AK46" s="41">
        <f>+AK42-AK44</f>
        <v>0</v>
      </c>
      <c r="AL46" s="90"/>
      <c r="AM46" s="93"/>
    </row>
    <row r="47" spans="2:39" ht="19.5" hidden="1" customHeight="1">
      <c r="B47" s="15" t="s">
        <v>14</v>
      </c>
      <c r="C47" s="31"/>
      <c r="D47" s="43">
        <f>IFERROR(D43/D46,0)</f>
        <v>0</v>
      </c>
      <c r="E47" s="15" t="s">
        <v>14</v>
      </c>
      <c r="F47" s="31"/>
      <c r="G47" s="43">
        <f>IFERROR(G43/G46,0)</f>
        <v>0</v>
      </c>
      <c r="H47" s="15" t="s">
        <v>14</v>
      </c>
      <c r="I47" s="31"/>
      <c r="J47" s="43">
        <f>IFERROR(J43/J46,0)</f>
        <v>0</v>
      </c>
      <c r="K47" s="15" t="s">
        <v>14</v>
      </c>
      <c r="L47" s="31"/>
      <c r="M47" s="43">
        <f>IFERROR(M43/M46,0)</f>
        <v>0</v>
      </c>
      <c r="N47" s="15" t="s">
        <v>14</v>
      </c>
      <c r="O47" s="31"/>
      <c r="P47" s="43">
        <f>IFERROR(P43/P46,0)</f>
        <v>0</v>
      </c>
      <c r="Q47" s="15" t="s">
        <v>14</v>
      </c>
      <c r="R47" s="31"/>
      <c r="S47" s="43">
        <f>IFERROR(S43/S46,0)</f>
        <v>0</v>
      </c>
      <c r="T47" s="15" t="s">
        <v>14</v>
      </c>
      <c r="U47" s="31"/>
      <c r="V47" s="43">
        <f>IFERROR(V43/V46,0)</f>
        <v>0</v>
      </c>
      <c r="W47" s="15" t="s">
        <v>14</v>
      </c>
      <c r="X47" s="31"/>
      <c r="Y47" s="43">
        <f>IFERROR(Y43/Y46,0)</f>
        <v>0</v>
      </c>
      <c r="Z47" s="15" t="s">
        <v>14</v>
      </c>
      <c r="AA47" s="31"/>
      <c r="AB47" s="43">
        <f>IFERROR(AB43/AB46,0)</f>
        <v>0</v>
      </c>
      <c r="AC47" s="15" t="s">
        <v>14</v>
      </c>
      <c r="AD47" s="31"/>
      <c r="AE47" s="43">
        <f>IFERROR(AE43/AE46,0)</f>
        <v>0</v>
      </c>
      <c r="AF47" s="15" t="s">
        <v>14</v>
      </c>
      <c r="AG47" s="31"/>
      <c r="AH47" s="43">
        <f>IFERROR(AH43/AH46,0)</f>
        <v>0</v>
      </c>
      <c r="AI47" s="15" t="s">
        <v>14</v>
      </c>
      <c r="AJ47" s="31"/>
      <c r="AK47" s="88">
        <f>IFERROR(AK43/AK46,0)</f>
        <v>0</v>
      </c>
    </row>
    <row r="48" spans="2:39" ht="19.5" hidden="1" customHeight="1">
      <c r="B48" s="15" t="s">
        <v>29</v>
      </c>
      <c r="C48" s="31"/>
      <c r="D48" s="43">
        <f>+ROUNDDOWN(D43/D46,3)</f>
        <v>0</v>
      </c>
      <c r="E48" s="15" t="s">
        <v>29</v>
      </c>
      <c r="F48" s="31"/>
      <c r="G48" s="43" t="e">
        <f>+ROUNDDOWN(G43/G46,3)</f>
        <v>#DIV/0!</v>
      </c>
      <c r="H48" s="15" t="s">
        <v>29</v>
      </c>
      <c r="I48" s="31"/>
      <c r="J48" s="43" t="e">
        <f>+ROUNDDOWN(J43/J46,3)</f>
        <v>#DIV/0!</v>
      </c>
      <c r="K48" s="15" t="s">
        <v>29</v>
      </c>
      <c r="L48" s="31"/>
      <c r="M48" s="43" t="e">
        <f>+ROUNDDOWN(M43/M46,3)</f>
        <v>#DIV/0!</v>
      </c>
      <c r="N48" s="15" t="s">
        <v>29</v>
      </c>
      <c r="O48" s="31"/>
      <c r="P48" s="43" t="e">
        <f>+ROUNDDOWN(P43/P46,3)</f>
        <v>#DIV/0!</v>
      </c>
      <c r="Q48" s="15" t="s">
        <v>29</v>
      </c>
      <c r="R48" s="31"/>
      <c r="S48" s="43" t="e">
        <f>+ROUNDDOWN(S43/S46,3)</f>
        <v>#DIV/0!</v>
      </c>
      <c r="T48" s="15" t="s">
        <v>29</v>
      </c>
      <c r="U48" s="31"/>
      <c r="V48" s="43" t="e">
        <f>+ROUNDDOWN(V43/V46,3)</f>
        <v>#DIV/0!</v>
      </c>
      <c r="W48" s="15" t="s">
        <v>29</v>
      </c>
      <c r="X48" s="31"/>
      <c r="Y48" s="43" t="e">
        <f>+ROUNDDOWN(Y43/Y46,3)</f>
        <v>#DIV/0!</v>
      </c>
      <c r="Z48" s="15" t="s">
        <v>29</v>
      </c>
      <c r="AA48" s="31"/>
      <c r="AB48" s="43" t="e">
        <f>+ROUNDDOWN(AB43/AB46,3)</f>
        <v>#DIV/0!</v>
      </c>
      <c r="AC48" s="15" t="s">
        <v>29</v>
      </c>
      <c r="AD48" s="31"/>
      <c r="AE48" s="43" t="e">
        <f>+ROUNDDOWN(AE43/AE46,3)</f>
        <v>#DIV/0!</v>
      </c>
      <c r="AF48" s="15" t="s">
        <v>29</v>
      </c>
      <c r="AG48" s="31"/>
      <c r="AH48" s="43" t="e">
        <f>+ROUNDDOWN(AH43/AH46,3)</f>
        <v>#DIV/0!</v>
      </c>
      <c r="AI48" s="15" t="s">
        <v>29</v>
      </c>
      <c r="AJ48" s="31"/>
      <c r="AK48" s="88" t="e">
        <f>+ROUNDDOWN(AK43/AK46,3)</f>
        <v>#DIV/0!</v>
      </c>
    </row>
    <row r="49" spans="2:37" ht="19.5" customHeight="1">
      <c r="B49" s="12" t="s">
        <v>28</v>
      </c>
      <c r="C49" s="28"/>
      <c r="D49" s="44">
        <f>IF(D47=0,D47,D48)</f>
        <v>0</v>
      </c>
      <c r="E49" s="12" t="s">
        <v>28</v>
      </c>
      <c r="F49" s="28"/>
      <c r="G49" s="44">
        <f>IF(G47=0,G47,G48)</f>
        <v>0</v>
      </c>
      <c r="H49" s="12" t="s">
        <v>28</v>
      </c>
      <c r="I49" s="28"/>
      <c r="J49" s="44">
        <f>IF(J47=0,J47,J48)</f>
        <v>0</v>
      </c>
      <c r="K49" s="12" t="s">
        <v>28</v>
      </c>
      <c r="L49" s="28"/>
      <c r="M49" s="44">
        <f>IF(M47=0,M47,M48)</f>
        <v>0</v>
      </c>
      <c r="N49" s="12" t="s">
        <v>28</v>
      </c>
      <c r="O49" s="28"/>
      <c r="P49" s="44">
        <f>IF(P47=0,P47,P48)</f>
        <v>0</v>
      </c>
      <c r="Q49" s="12" t="s">
        <v>28</v>
      </c>
      <c r="R49" s="28"/>
      <c r="S49" s="44">
        <f>IF(S47=0,S47,S48)</f>
        <v>0</v>
      </c>
      <c r="T49" s="12" t="s">
        <v>28</v>
      </c>
      <c r="U49" s="28"/>
      <c r="V49" s="44">
        <f>IF(V47=0,V47,V48)</f>
        <v>0</v>
      </c>
      <c r="W49" s="12" t="s">
        <v>28</v>
      </c>
      <c r="X49" s="28"/>
      <c r="Y49" s="44">
        <f>IF(Y47=0,Y47,Y48)</f>
        <v>0</v>
      </c>
      <c r="Z49" s="12" t="s">
        <v>28</v>
      </c>
      <c r="AA49" s="28"/>
      <c r="AB49" s="44">
        <f>IF(AB47=0,AB47,AB48)</f>
        <v>0</v>
      </c>
      <c r="AC49" s="12" t="s">
        <v>28</v>
      </c>
      <c r="AD49" s="28"/>
      <c r="AE49" s="44">
        <f>IF(AE47=0,AE47,AE48)</f>
        <v>0</v>
      </c>
      <c r="AF49" s="12" t="s">
        <v>28</v>
      </c>
      <c r="AG49" s="28"/>
      <c r="AH49" s="44">
        <f>IF(AH47=0,AH47,AH48)</f>
        <v>0</v>
      </c>
      <c r="AI49" s="12" t="s">
        <v>28</v>
      </c>
      <c r="AJ49" s="28"/>
      <c r="AK49" s="89">
        <f>IF(AK47=0,AK47,AK48)</f>
        <v>0</v>
      </c>
    </row>
    <row r="50" spans="2:37" ht="19.5" customHeight="1">
      <c r="B50" s="16" t="s">
        <v>15</v>
      </c>
      <c r="C50" s="32"/>
      <c r="D50" s="45">
        <f>COUNTIFS(C10:C40,"土",D10:D40,"&lt;&gt;－")+COUNTIFS(C10:C40,"日",D10:D40,"&lt;&gt;－")</f>
        <v>9</v>
      </c>
      <c r="E50" s="16" t="s">
        <v>15</v>
      </c>
      <c r="F50" s="32"/>
      <c r="G50" s="45">
        <f>COUNTIFS(F10:F40,"土",G10:G40,"&lt;&gt;－")+COUNTIFS(F10:F40,"日",G10:G40,"&lt;&gt;－")</f>
        <v>0</v>
      </c>
      <c r="H50" s="16" t="s">
        <v>15</v>
      </c>
      <c r="I50" s="32"/>
      <c r="J50" s="45">
        <f>COUNTIFS(I10:I40,"土",J10:J40,"&lt;&gt;－")+COUNTIFS(I10:I40,"日",J10:J40,"&lt;&gt;－")</f>
        <v>0</v>
      </c>
      <c r="K50" s="16" t="s">
        <v>15</v>
      </c>
      <c r="L50" s="32"/>
      <c r="M50" s="45">
        <f>COUNTIFS(L10:L40,"土",M10:M40,"&lt;&gt;－")+COUNTIFS(L10:L40,"日",M10:M40,"&lt;&gt;－")</f>
        <v>0</v>
      </c>
      <c r="N50" s="16" t="s">
        <v>15</v>
      </c>
      <c r="O50" s="32"/>
      <c r="P50" s="45">
        <f>COUNTIFS(O10:O40,"土",P10:P40,"&lt;&gt;－")+COUNTIFS(O10:O40,"日",P10:P40,"&lt;&gt;－")</f>
        <v>0</v>
      </c>
      <c r="Q50" s="16" t="s">
        <v>15</v>
      </c>
      <c r="R50" s="32"/>
      <c r="S50" s="45">
        <f>COUNTIFS(R10:R40,"土",S10:S40,"&lt;&gt;－")+COUNTIFS(R10:R40,"日",S10:S40,"&lt;&gt;－")</f>
        <v>0</v>
      </c>
      <c r="T50" s="16" t="s">
        <v>15</v>
      </c>
      <c r="U50" s="32"/>
      <c r="V50" s="45">
        <f>COUNTIFS(U10:U40,"土",V10:V40,"&lt;&gt;－")+COUNTIFS(U10:U40,"日",V10:V40,"&lt;&gt;－")</f>
        <v>0</v>
      </c>
      <c r="W50" s="16" t="s">
        <v>15</v>
      </c>
      <c r="X50" s="32"/>
      <c r="Y50" s="45">
        <f>COUNTIFS(X10:X40,"土",Y10:Y40,"&lt;&gt;－")+COUNTIFS(X10:X40,"日",Y10:Y40,"&lt;&gt;－")</f>
        <v>0</v>
      </c>
      <c r="Z50" s="16" t="s">
        <v>15</v>
      </c>
      <c r="AA50" s="32"/>
      <c r="AB50" s="45">
        <f>COUNTIFS(AA10:AA40,"土",AB10:AB40,"&lt;&gt;－")+COUNTIFS(AA10:AA40,"日",AB10:AB40,"&lt;&gt;－")</f>
        <v>0</v>
      </c>
      <c r="AC50" s="16" t="s">
        <v>15</v>
      </c>
      <c r="AD50" s="32"/>
      <c r="AE50" s="45">
        <f>COUNTIFS(AD10:AD40,"土",AE10:AE40,"&lt;&gt;－")+COUNTIFS(AD10:AD40,"日",AE10:AE40,"&lt;&gt;－")</f>
        <v>0</v>
      </c>
      <c r="AF50" s="16" t="s">
        <v>15</v>
      </c>
      <c r="AG50" s="32"/>
      <c r="AH50" s="45">
        <f>COUNTIFS(AG10:AG40,"土",AH10:AH40,"&lt;&gt;－")+COUNTIFS(AG10:AG40,"日",AH10:AH40,"&lt;&gt;－")</f>
        <v>0</v>
      </c>
      <c r="AI50" s="16" t="s">
        <v>15</v>
      </c>
      <c r="AJ50" s="32"/>
      <c r="AK50" s="45">
        <f>COUNTIFS(AJ10:AJ40,"土",AK10:AK40,"&lt;&gt;－")+COUNTIFS(AJ10:AJ40,"日",AK10:AK40,"&lt;&gt;－")</f>
        <v>0</v>
      </c>
    </row>
    <row r="51" spans="2:37" ht="19.5" customHeight="1">
      <c r="B51" s="17" t="s">
        <v>28</v>
      </c>
      <c r="C51" s="33"/>
      <c r="D51" s="46" t="str">
        <f>IF(OR(D43&gt;=D50,D49&gt;=0.285),"〇","×")</f>
        <v>×</v>
      </c>
      <c r="E51" s="17" t="s">
        <v>28</v>
      </c>
      <c r="F51" s="33"/>
      <c r="G51" s="46" t="str">
        <f>IF(OR(G43&gt;=G50,G49&gt;=0.285),"〇","×")</f>
        <v>〇</v>
      </c>
      <c r="H51" s="17" t="s">
        <v>28</v>
      </c>
      <c r="I51" s="33"/>
      <c r="J51" s="46" t="str">
        <f>IF(OR(J43&gt;=J50,J49&gt;=0.285),"〇","×")</f>
        <v>〇</v>
      </c>
      <c r="K51" s="17" t="s">
        <v>28</v>
      </c>
      <c r="L51" s="33"/>
      <c r="M51" s="46" t="str">
        <f>IF(OR(M43&gt;=M50,M49&gt;=0.285),"〇","×")</f>
        <v>〇</v>
      </c>
      <c r="N51" s="17" t="s">
        <v>28</v>
      </c>
      <c r="O51" s="33"/>
      <c r="P51" s="46" t="str">
        <f>IF(OR(P43&gt;=P50,P49&gt;=0.285),"〇","×")</f>
        <v>〇</v>
      </c>
      <c r="Q51" s="17" t="s">
        <v>28</v>
      </c>
      <c r="R51" s="33"/>
      <c r="S51" s="46" t="str">
        <f>IF(OR(S43&gt;=S50,S49&gt;=0.285),"〇","×")</f>
        <v>〇</v>
      </c>
      <c r="T51" s="17" t="s">
        <v>28</v>
      </c>
      <c r="U51" s="33"/>
      <c r="V51" s="46" t="str">
        <f>IF(OR(V43&gt;=V50,V49&gt;=0.285),"〇","×")</f>
        <v>〇</v>
      </c>
      <c r="W51" s="17" t="s">
        <v>28</v>
      </c>
      <c r="X51" s="33"/>
      <c r="Y51" s="46" t="str">
        <f>IF(OR(Y43&gt;=Y50,Y49&gt;=0.285),"〇","×")</f>
        <v>〇</v>
      </c>
      <c r="Z51" s="17" t="s">
        <v>28</v>
      </c>
      <c r="AA51" s="33"/>
      <c r="AB51" s="46" t="str">
        <f>IF(OR(AB43&gt;=AB50,AB49&gt;=0.285),"〇","×")</f>
        <v>〇</v>
      </c>
      <c r="AC51" s="17" t="s">
        <v>28</v>
      </c>
      <c r="AD51" s="33"/>
      <c r="AE51" s="46" t="str">
        <f>IF(OR(AE43&gt;=AE50,AE49&gt;=0.285),"〇","×")</f>
        <v>〇</v>
      </c>
      <c r="AF51" s="17" t="s">
        <v>28</v>
      </c>
      <c r="AG51" s="33"/>
      <c r="AH51" s="46" t="str">
        <f>IF(OR(AH43&gt;=AH50,AH49&gt;=0.285),"〇","×")</f>
        <v>〇</v>
      </c>
      <c r="AI51" s="17" t="s">
        <v>28</v>
      </c>
      <c r="AJ51" s="33"/>
      <c r="AK51" s="46" t="str">
        <f>IF(OR(AK43&gt;=AK50,AK49&gt;=0.285),"〇","×")</f>
        <v>〇</v>
      </c>
    </row>
    <row r="52" spans="2:37">
      <c r="B52" s="9"/>
      <c r="E52" s="9"/>
      <c r="H52" s="9"/>
      <c r="K52" s="9"/>
      <c r="N52" s="9"/>
      <c r="Q52" s="9"/>
      <c r="T52" s="9"/>
      <c r="W52" s="9"/>
      <c r="Z52" s="9"/>
      <c r="AC52" s="9"/>
      <c r="AF52" s="9"/>
      <c r="AI52" s="9"/>
    </row>
    <row r="53" spans="2:37" hidden="1">
      <c r="B53" s="18">
        <f>YEAR(E6)</f>
        <v>1900</v>
      </c>
      <c r="C53" s="1">
        <f>MONTH(E6)</f>
        <v>1</v>
      </c>
      <c r="E53" s="18" t="e">
        <f>YEAR(E8)</f>
        <v>#VALUE!</v>
      </c>
      <c r="F53" s="1" t="e">
        <f>MONTH(E8)</f>
        <v>#VALUE!</v>
      </c>
      <c r="H53" s="18" t="e">
        <f>YEAR(H8)</f>
        <v>#VALUE!</v>
      </c>
      <c r="I53" s="1" t="e">
        <f>MONTH(H8)</f>
        <v>#VALUE!</v>
      </c>
      <c r="K53" s="18" t="e">
        <f>YEAR(K8)</f>
        <v>#VALUE!</v>
      </c>
      <c r="L53" s="1" t="e">
        <f>MONTH(K8)</f>
        <v>#VALUE!</v>
      </c>
      <c r="N53" s="18" t="e">
        <f>YEAR(N8)</f>
        <v>#VALUE!</v>
      </c>
      <c r="O53" s="1" t="e">
        <f>MONTH(N8)</f>
        <v>#VALUE!</v>
      </c>
      <c r="Q53" s="18" t="e">
        <f>YEAR(Q8)</f>
        <v>#VALUE!</v>
      </c>
      <c r="R53" s="1" t="e">
        <f>MONTH(Q8)</f>
        <v>#VALUE!</v>
      </c>
      <c r="T53" s="18" t="e">
        <f>YEAR(T8)</f>
        <v>#VALUE!</v>
      </c>
      <c r="U53" s="1" t="e">
        <f>MONTH(T8)</f>
        <v>#VALUE!</v>
      </c>
      <c r="W53" s="18" t="e">
        <f>YEAR(W8)</f>
        <v>#VALUE!</v>
      </c>
      <c r="X53" s="1" t="e">
        <f>MONTH(W8)</f>
        <v>#VALUE!</v>
      </c>
      <c r="Z53" s="18" t="e">
        <f>YEAR(Z8)</f>
        <v>#VALUE!</v>
      </c>
      <c r="AA53" s="1" t="e">
        <f>MONTH(Z8)</f>
        <v>#VALUE!</v>
      </c>
      <c r="AC53" s="18" t="e">
        <f>YEAR(AC8)</f>
        <v>#VALUE!</v>
      </c>
      <c r="AD53" s="1" t="e">
        <f>MONTH(AC8)</f>
        <v>#VALUE!</v>
      </c>
      <c r="AF53" s="18" t="e">
        <f>YEAR(AF8)</f>
        <v>#VALUE!</v>
      </c>
      <c r="AG53" s="1" t="e">
        <f>MONTH(AF8)</f>
        <v>#VALUE!</v>
      </c>
      <c r="AI53" s="18" t="e">
        <f>YEAR(AI8)</f>
        <v>#VALUE!</v>
      </c>
      <c r="AJ53" s="1" t="e">
        <f>MONTH(AI8)</f>
        <v>#VALUE!</v>
      </c>
    </row>
  </sheetData>
  <mergeCells count="170">
    <mergeCell ref="J2:Q2"/>
    <mergeCell ref="U2:W2"/>
    <mergeCell ref="X2:Z2"/>
    <mergeCell ref="AD2:AE2"/>
    <mergeCell ref="AF2:AK2"/>
    <mergeCell ref="B4:D4"/>
    <mergeCell ref="E4:S4"/>
    <mergeCell ref="U4:W4"/>
    <mergeCell ref="X4:Z4"/>
    <mergeCell ref="AD4:AE4"/>
    <mergeCell ref="AF4:AK4"/>
    <mergeCell ref="B5:D5"/>
    <mergeCell ref="E5:J5"/>
    <mergeCell ref="K5:M5"/>
    <mergeCell ref="N5:S5"/>
    <mergeCell ref="U5:W5"/>
    <mergeCell ref="X5:Z5"/>
    <mergeCell ref="AD5:AE5"/>
    <mergeCell ref="AF5:AH5"/>
    <mergeCell ref="AI5:AK5"/>
    <mergeCell ref="B6:D6"/>
    <mergeCell ref="E6:J6"/>
    <mergeCell ref="K6:M6"/>
    <mergeCell ref="N6:S6"/>
    <mergeCell ref="U6:W6"/>
    <mergeCell ref="X6:Z6"/>
    <mergeCell ref="B8:C8"/>
    <mergeCell ref="E8:F8"/>
    <mergeCell ref="H8:I8"/>
    <mergeCell ref="K8:L8"/>
    <mergeCell ref="N8:O8"/>
    <mergeCell ref="Q8:R8"/>
    <mergeCell ref="T8:U8"/>
    <mergeCell ref="W8:X8"/>
    <mergeCell ref="Z8:AA8"/>
    <mergeCell ref="AC8:AD8"/>
    <mergeCell ref="AF8:AG8"/>
    <mergeCell ref="AI8:AJ8"/>
    <mergeCell ref="B9:C9"/>
    <mergeCell ref="E9:F9"/>
    <mergeCell ref="H9:I9"/>
    <mergeCell ref="K9:L9"/>
    <mergeCell ref="N9:O9"/>
    <mergeCell ref="Q9:R9"/>
    <mergeCell ref="T9:U9"/>
    <mergeCell ref="W9:X9"/>
    <mergeCell ref="Z9:AA9"/>
    <mergeCell ref="AC9:AD9"/>
    <mergeCell ref="AF9:AG9"/>
    <mergeCell ref="AI9:AJ9"/>
    <mergeCell ref="B42:C42"/>
    <mergeCell ref="E42:F42"/>
    <mergeCell ref="H42:I42"/>
    <mergeCell ref="K42:L42"/>
    <mergeCell ref="N42:O42"/>
    <mergeCell ref="Q42:R42"/>
    <mergeCell ref="T42:U42"/>
    <mergeCell ref="W42:X42"/>
    <mergeCell ref="Z42:AA42"/>
    <mergeCell ref="AC42:AD42"/>
    <mergeCell ref="AF42:AG42"/>
    <mergeCell ref="AI42:AJ42"/>
    <mergeCell ref="B43:C43"/>
    <mergeCell ref="E43:F43"/>
    <mergeCell ref="H43:I43"/>
    <mergeCell ref="K43:L43"/>
    <mergeCell ref="N43:O43"/>
    <mergeCell ref="Q43:R43"/>
    <mergeCell ref="T43:U43"/>
    <mergeCell ref="W43:X43"/>
    <mergeCell ref="Z43:AA43"/>
    <mergeCell ref="AC43:AD43"/>
    <mergeCell ref="AF43:AG43"/>
    <mergeCell ref="AI43:AJ43"/>
    <mergeCell ref="B44:C44"/>
    <mergeCell ref="E44:F44"/>
    <mergeCell ref="H44:I44"/>
    <mergeCell ref="K44:L44"/>
    <mergeCell ref="N44:O44"/>
    <mergeCell ref="Q44:R44"/>
    <mergeCell ref="T44:U44"/>
    <mergeCell ref="W44:X44"/>
    <mergeCell ref="Z44:AA44"/>
    <mergeCell ref="AC44:AD44"/>
    <mergeCell ref="AF44:AG44"/>
    <mergeCell ref="AI44:AJ44"/>
    <mergeCell ref="B45:C45"/>
    <mergeCell ref="E45:F45"/>
    <mergeCell ref="H45:I45"/>
    <mergeCell ref="K45:L45"/>
    <mergeCell ref="N45:O45"/>
    <mergeCell ref="Q45:R45"/>
    <mergeCell ref="T45:U45"/>
    <mergeCell ref="W45:X45"/>
    <mergeCell ref="Z45:AA45"/>
    <mergeCell ref="AC45:AD45"/>
    <mergeCell ref="AF45:AG45"/>
    <mergeCell ref="AI45:AJ45"/>
    <mergeCell ref="B46:C46"/>
    <mergeCell ref="E46:F46"/>
    <mergeCell ref="H46:I46"/>
    <mergeCell ref="K46:L46"/>
    <mergeCell ref="N46:O46"/>
    <mergeCell ref="Q46:R46"/>
    <mergeCell ref="T46:U46"/>
    <mergeCell ref="W46:X46"/>
    <mergeCell ref="Z46:AA46"/>
    <mergeCell ref="AC46:AD46"/>
    <mergeCell ref="AF46:AG46"/>
    <mergeCell ref="AI46:AJ46"/>
    <mergeCell ref="B47:C47"/>
    <mergeCell ref="E47:F47"/>
    <mergeCell ref="H47:I47"/>
    <mergeCell ref="K47:L47"/>
    <mergeCell ref="N47:O47"/>
    <mergeCell ref="Q47:R47"/>
    <mergeCell ref="T47:U47"/>
    <mergeCell ref="W47:X47"/>
    <mergeCell ref="Z47:AA47"/>
    <mergeCell ref="AC47:AD47"/>
    <mergeCell ref="AF47:AG47"/>
    <mergeCell ref="AI47:AJ47"/>
    <mergeCell ref="B48:C48"/>
    <mergeCell ref="E48:F48"/>
    <mergeCell ref="H48:I48"/>
    <mergeCell ref="K48:L48"/>
    <mergeCell ref="N48:O48"/>
    <mergeCell ref="Q48:R48"/>
    <mergeCell ref="T48:U48"/>
    <mergeCell ref="W48:X48"/>
    <mergeCell ref="Z48:AA48"/>
    <mergeCell ref="AC48:AD48"/>
    <mergeCell ref="AF48:AG48"/>
    <mergeCell ref="AI48:AJ48"/>
    <mergeCell ref="B49:C49"/>
    <mergeCell ref="E49:F49"/>
    <mergeCell ref="H49:I49"/>
    <mergeCell ref="K49:L49"/>
    <mergeCell ref="N49:O49"/>
    <mergeCell ref="Q49:R49"/>
    <mergeCell ref="T49:U49"/>
    <mergeCell ref="W49:X49"/>
    <mergeCell ref="Z49:AA49"/>
    <mergeCell ref="AC49:AD49"/>
    <mergeCell ref="AF49:AG49"/>
    <mergeCell ref="AI49:AJ49"/>
    <mergeCell ref="B50:C50"/>
    <mergeCell ref="E50:F50"/>
    <mergeCell ref="H50:I50"/>
    <mergeCell ref="K50:L50"/>
    <mergeCell ref="N50:O50"/>
    <mergeCell ref="Q50:R50"/>
    <mergeCell ref="T50:U50"/>
    <mergeCell ref="W50:X50"/>
    <mergeCell ref="Z50:AA50"/>
    <mergeCell ref="AC50:AD50"/>
    <mergeCell ref="AF50:AG50"/>
    <mergeCell ref="AI50:AJ50"/>
    <mergeCell ref="B51:C51"/>
    <mergeCell ref="E51:F51"/>
    <mergeCell ref="H51:I51"/>
    <mergeCell ref="K51:L51"/>
    <mergeCell ref="N51:O51"/>
    <mergeCell ref="Q51:R51"/>
    <mergeCell ref="T51:U51"/>
    <mergeCell ref="W51:X51"/>
    <mergeCell ref="Z51:AA51"/>
    <mergeCell ref="AC51:AD51"/>
    <mergeCell ref="AF51:AG51"/>
    <mergeCell ref="AI51:AJ51"/>
  </mergeCells>
  <phoneticPr fontId="1"/>
  <conditionalFormatting sqref="AF10:AH40">
    <cfRule type="expression" dxfId="79" priority="52">
      <formula>OR($AG10="土",$AG10="日")</formula>
    </cfRule>
  </conditionalFormatting>
  <conditionalFormatting sqref="AI10:AK40">
    <cfRule type="expression" dxfId="78" priority="51">
      <formula>OR($AJ10="土",$AJ10="日")</formula>
    </cfRule>
  </conditionalFormatting>
  <conditionalFormatting sqref="E8:G9">
    <cfRule type="expression" dxfId="77" priority="50">
      <formula>$E$8=""</formula>
    </cfRule>
  </conditionalFormatting>
  <conditionalFormatting sqref="H8:J9">
    <cfRule type="expression" dxfId="76" priority="49">
      <formula>$H$8=""</formula>
    </cfRule>
  </conditionalFormatting>
  <conditionalFormatting sqref="K8:M9">
    <cfRule type="expression" dxfId="75" priority="48">
      <formula>$K$8=""</formula>
    </cfRule>
  </conditionalFormatting>
  <conditionalFormatting sqref="N8:P9">
    <cfRule type="expression" dxfId="74" priority="47">
      <formula>$N$8=""</formula>
    </cfRule>
  </conditionalFormatting>
  <conditionalFormatting sqref="Q8:S9">
    <cfRule type="expression" dxfId="73" priority="46">
      <formula>$Q$8=""</formula>
    </cfRule>
  </conditionalFormatting>
  <conditionalFormatting sqref="T8:V9">
    <cfRule type="expression" dxfId="72" priority="45">
      <formula>$T$8=""</formula>
    </cfRule>
  </conditionalFormatting>
  <conditionalFormatting sqref="Z8:AB9">
    <cfRule type="expression" dxfId="71" priority="44">
      <formula>$Z$8=""</formula>
    </cfRule>
  </conditionalFormatting>
  <conditionalFormatting sqref="AC8:AE9">
    <cfRule type="expression" dxfId="70" priority="43">
      <formula>$AC$8=""</formula>
    </cfRule>
  </conditionalFormatting>
  <conditionalFormatting sqref="AF8:AH9">
    <cfRule type="expression" dxfId="69" priority="42">
      <formula>$AF$8=""</formula>
    </cfRule>
  </conditionalFormatting>
  <conditionalFormatting sqref="AI8:AK9">
    <cfRule type="expression" dxfId="68" priority="41">
      <formula>$AI$8=""</formula>
    </cfRule>
  </conditionalFormatting>
  <conditionalFormatting sqref="W8:Y9">
    <cfRule type="expression" dxfId="67" priority="40">
      <formula>$W$8=""</formula>
    </cfRule>
  </conditionalFormatting>
  <conditionalFormatting sqref="AC10:AE40">
    <cfRule type="expression" dxfId="66" priority="30">
      <formula>OR($AD10="土",$AD10="日")</formula>
    </cfRule>
  </conditionalFormatting>
  <conditionalFormatting sqref="B10:D40">
    <cfRule type="expression" dxfId="65" priority="39">
      <formula>OR($C10="土",$C10="日")</formula>
    </cfRule>
  </conditionalFormatting>
  <conditionalFormatting sqref="E10:G40">
    <cfRule type="expression" dxfId="64" priority="38">
      <formula>OR($F10="土",$F10="日")</formula>
    </cfRule>
  </conditionalFormatting>
  <conditionalFormatting sqref="H10:J40">
    <cfRule type="expression" dxfId="63" priority="37">
      <formula>OR($I10="土",$I10="日")</formula>
    </cfRule>
  </conditionalFormatting>
  <conditionalFormatting sqref="K10:M40">
    <cfRule type="expression" dxfId="62" priority="36">
      <formula>OR($L10="土",$L10="日")</formula>
    </cfRule>
  </conditionalFormatting>
  <conditionalFormatting sqref="N10:P40">
    <cfRule type="expression" dxfId="61" priority="35">
      <formula>OR($O10="土",$O10="日")</formula>
    </cfRule>
  </conditionalFormatting>
  <conditionalFormatting sqref="Q10:S40">
    <cfRule type="expression" dxfId="60" priority="34">
      <formula>OR($R10="土",$R10="日")</formula>
    </cfRule>
  </conditionalFormatting>
  <conditionalFormatting sqref="T10:V40">
    <cfRule type="expression" dxfId="59" priority="33">
      <formula>OR($U10="土",$U10="日")</formula>
    </cfRule>
  </conditionalFormatting>
  <conditionalFormatting sqref="W10:Y40">
    <cfRule type="expression" dxfId="58" priority="32">
      <formula>OR($X10="土",$X10="日")</formula>
    </cfRule>
  </conditionalFormatting>
  <conditionalFormatting sqref="Z10:AB40">
    <cfRule type="expression" dxfId="57" priority="31">
      <formula>OR($AA10="土",$AA10="日")</formula>
    </cfRule>
  </conditionalFormatting>
  <conditionalFormatting sqref="D51">
    <cfRule type="cellIs" dxfId="56" priority="17" operator="equal">
      <formula>"×"</formula>
    </cfRule>
    <cfRule type="cellIs" dxfId="55" priority="29" operator="equal">
      <formula>"×"</formula>
    </cfRule>
  </conditionalFormatting>
  <conditionalFormatting sqref="B49:AK49">
    <cfRule type="cellIs" dxfId="54" priority="16" operator="lessThan">
      <formula>0.285</formula>
    </cfRule>
  </conditionalFormatting>
  <conditionalFormatting sqref="X2:Z2">
    <cfRule type="cellIs" dxfId="53" priority="15" operator="lessThan">
      <formula>0.285</formula>
    </cfRule>
  </conditionalFormatting>
  <conditionalFormatting sqref="J51">
    <cfRule type="cellIs" dxfId="52" priority="14" operator="equal">
      <formula>"×"</formula>
    </cfRule>
  </conditionalFormatting>
  <conditionalFormatting sqref="P51">
    <cfRule type="cellIs" dxfId="51" priority="12" operator="equal">
      <formula>"×"</formula>
    </cfRule>
  </conditionalFormatting>
  <conditionalFormatting sqref="S51">
    <cfRule type="cellIs" dxfId="50" priority="11" operator="equal">
      <formula>"×"</formula>
    </cfRule>
  </conditionalFormatting>
  <conditionalFormatting sqref="V51">
    <cfRule type="cellIs" dxfId="49" priority="10" operator="equal">
      <formula>"×"</formula>
    </cfRule>
  </conditionalFormatting>
  <conditionalFormatting sqref="Y51">
    <cfRule type="cellIs" dxfId="48" priority="9" operator="equal">
      <formula>"×"</formula>
    </cfRule>
  </conditionalFormatting>
  <conditionalFormatting sqref="AB51">
    <cfRule type="cellIs" dxfId="47" priority="8" operator="equal">
      <formula>"×"</formula>
    </cfRule>
  </conditionalFormatting>
  <conditionalFormatting sqref="AE51">
    <cfRule type="cellIs" dxfId="46" priority="7" operator="equal">
      <formula>"×"</formula>
    </cfRule>
  </conditionalFormatting>
  <conditionalFormatting sqref="AH51">
    <cfRule type="cellIs" dxfId="45" priority="6" operator="equal">
      <formula>"×"</formula>
    </cfRule>
  </conditionalFormatting>
  <conditionalFormatting sqref="AK51">
    <cfRule type="cellIs" dxfId="44" priority="5" operator="equal">
      <formula>"×"</formula>
    </cfRule>
  </conditionalFormatting>
  <conditionalFormatting sqref="G51">
    <cfRule type="cellIs" dxfId="43" priority="3" operator="equal">
      <formula>"×"</formula>
    </cfRule>
    <cfRule type="cellIs" dxfId="42" priority="4" operator="equal">
      <formula>"×"</formula>
    </cfRule>
  </conditionalFormatting>
  <conditionalFormatting sqref="M51">
    <cfRule type="cellIs" dxfId="41" priority="1" operator="equal">
      <formula>"×"</formula>
    </cfRule>
    <cfRule type="cellIs" dxfId="40" priority="2" operator="equal">
      <formula>"×"</formula>
    </cfRule>
  </conditionalFormatting>
  <dataValidations count="1">
    <dataValidation type="list" allowBlank="0" showDropDown="0" showInputMessage="1" showErrorMessage="1" sqref="AK10:AK40 D10:D40 G10:G40 J10:J40 M10:M40 P10:P40 S10:S40 V10:V40 Y10:Y40 AB10:AB40 AE10:AE40 AH10:AH40">
      <formula1>$AM$2:$AM$5</formula1>
    </dataValidation>
  </dataValidations>
  <printOptions horizontalCentered="1" verticalCentered="1"/>
  <pageMargins left="0.78740157480314965" right="0.59055118110236227" top="0.59055118110236227" bottom="0.39370078740157483" header="0.31496062992125984" footer="0.31496062992125984"/>
  <pageSetup paperSize="8" scale="90" fitToWidth="1" fitToHeight="1" orientation="landscape" usePrinterDefaults="1"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AN53"/>
  <sheetViews>
    <sheetView view="pageBreakPreview" zoomScale="70" zoomScaleNormal="70" zoomScaleSheetLayoutView="70" workbookViewId="0">
      <selection activeCell="AK42" sqref="AE42:AK50"/>
    </sheetView>
  </sheetViews>
  <sheetFormatPr defaultRowHeight="14.25"/>
  <cols>
    <col min="1" max="1" width="4.25" style="1" customWidth="1"/>
    <col min="2" max="3" width="4.125" style="1" customWidth="1"/>
    <col min="4" max="4" width="9" style="1" customWidth="1"/>
    <col min="5" max="6" width="4.125" style="1" customWidth="1"/>
    <col min="7" max="7" width="9" style="1" customWidth="1"/>
    <col min="8" max="9" width="4.125" style="1" customWidth="1"/>
    <col min="10" max="10" width="9" style="1" customWidth="1"/>
    <col min="11" max="12" width="4.125" style="1" customWidth="1"/>
    <col min="13" max="13" width="9" style="1" customWidth="1"/>
    <col min="14" max="15" width="4.125" style="1" customWidth="1"/>
    <col min="16" max="16" width="9" style="1" customWidth="1"/>
    <col min="17" max="18" width="4.125" style="1" customWidth="1"/>
    <col min="19" max="19" width="9" style="1" customWidth="1"/>
    <col min="20" max="21" width="4.125" style="1" customWidth="1"/>
    <col min="22" max="22" width="9" style="1" customWidth="1"/>
    <col min="23" max="24" width="4.125" style="1" customWidth="1"/>
    <col min="25" max="25" width="9" style="1" customWidth="1"/>
    <col min="26" max="27" width="4.125" style="1" customWidth="1"/>
    <col min="28" max="28" width="9" style="1" customWidth="1"/>
    <col min="29" max="30" width="4.125" style="1" customWidth="1"/>
    <col min="31" max="31" width="9" style="1" customWidth="1"/>
    <col min="32" max="33" width="4.125" style="1" customWidth="1"/>
    <col min="34" max="34" width="9" style="1" customWidth="1"/>
    <col min="35" max="36" width="4.125" style="1" customWidth="1"/>
    <col min="37" max="45" width="9" style="1" customWidth="1"/>
    <col min="46" max="46" width="7.375" style="1" customWidth="1"/>
    <col min="47" max="16384" width="9" style="1" customWidth="1"/>
  </cols>
  <sheetData>
    <row r="1" spans="2:39" ht="15" customHeight="1">
      <c r="AM1" s="91" t="s">
        <v>26</v>
      </c>
    </row>
    <row r="2" spans="2:39" ht="26.25" customHeight="1">
      <c r="B2" s="2" t="s">
        <v>9</v>
      </c>
      <c r="J2" s="59" t="s">
        <v>30</v>
      </c>
      <c r="K2" s="61"/>
      <c r="L2" s="61"/>
      <c r="M2" s="61"/>
      <c r="N2" s="61"/>
      <c r="O2" s="61"/>
      <c r="P2" s="61"/>
      <c r="Q2" s="66"/>
      <c r="U2" s="70" t="s">
        <v>25</v>
      </c>
      <c r="V2" s="70"/>
      <c r="W2" s="70"/>
      <c r="X2" s="72">
        <f>ROUNDDOWN(X5/(X4-X6),3)</f>
        <v>0.28499999999999998</v>
      </c>
      <c r="Y2" s="72"/>
      <c r="Z2" s="72"/>
      <c r="AD2" s="74" t="s">
        <v>16</v>
      </c>
      <c r="AE2" s="77"/>
      <c r="AF2" s="119" t="s">
        <v>22</v>
      </c>
      <c r="AG2" s="119"/>
      <c r="AH2" s="119"/>
      <c r="AI2" s="119"/>
      <c r="AJ2" s="119"/>
      <c r="AK2" s="121"/>
      <c r="AM2" s="91"/>
    </row>
    <row r="3" spans="2:39" ht="15">
      <c r="B3" s="1"/>
      <c r="AM3" s="91" t="s">
        <v>8</v>
      </c>
    </row>
    <row r="4" spans="2:39" ht="22.5" customHeight="1">
      <c r="B4" s="3" t="s">
        <v>4</v>
      </c>
      <c r="C4" s="19"/>
      <c r="D4" s="19"/>
      <c r="E4" s="47" t="s">
        <v>35</v>
      </c>
      <c r="F4" s="52"/>
      <c r="G4" s="52"/>
      <c r="H4" s="52"/>
      <c r="I4" s="52"/>
      <c r="J4" s="52"/>
      <c r="K4" s="52"/>
      <c r="L4" s="52"/>
      <c r="M4" s="52"/>
      <c r="N4" s="52"/>
      <c r="O4" s="52"/>
      <c r="P4" s="52"/>
      <c r="Q4" s="52"/>
      <c r="R4" s="52"/>
      <c r="S4" s="67"/>
      <c r="U4" s="70" t="s">
        <v>24</v>
      </c>
      <c r="V4" s="70"/>
      <c r="W4" s="70"/>
      <c r="X4" s="73">
        <f>N6-E6+1</f>
        <v>122</v>
      </c>
      <c r="Y4" s="73"/>
      <c r="Z4" s="73"/>
      <c r="AD4" s="75" t="s">
        <v>2</v>
      </c>
      <c r="AE4" s="78"/>
      <c r="AF4" s="47" t="s">
        <v>36</v>
      </c>
      <c r="AG4" s="52"/>
      <c r="AH4" s="52"/>
      <c r="AI4" s="52"/>
      <c r="AJ4" s="52"/>
      <c r="AK4" s="67"/>
      <c r="AM4" s="91" t="s">
        <v>7</v>
      </c>
    </row>
    <row r="5" spans="2:39" ht="22.5" customHeight="1">
      <c r="B5" s="4" t="s">
        <v>5</v>
      </c>
      <c r="C5" s="20"/>
      <c r="D5" s="20"/>
      <c r="E5" s="48">
        <v>45524</v>
      </c>
      <c r="F5" s="53"/>
      <c r="G5" s="53"/>
      <c r="H5" s="53"/>
      <c r="I5" s="53"/>
      <c r="J5" s="53"/>
      <c r="K5" s="62" t="s">
        <v>1</v>
      </c>
      <c r="L5" s="62"/>
      <c r="M5" s="62"/>
      <c r="N5" s="53">
        <v>45646</v>
      </c>
      <c r="O5" s="53"/>
      <c r="P5" s="53"/>
      <c r="Q5" s="53"/>
      <c r="R5" s="53"/>
      <c r="S5" s="68"/>
      <c r="U5" s="71" t="s">
        <v>6</v>
      </c>
      <c r="V5" s="71"/>
      <c r="W5" s="71"/>
      <c r="X5" s="73">
        <f>D43+G43+J43+M43+P43+S43+V43+Y43+AB43+AE43+AH43+AK43</f>
        <v>34</v>
      </c>
      <c r="Y5" s="73"/>
      <c r="Z5" s="73"/>
      <c r="AD5" s="76" t="s">
        <v>11</v>
      </c>
      <c r="AE5" s="65"/>
      <c r="AF5" s="58" t="s">
        <v>21</v>
      </c>
      <c r="AG5" s="82"/>
      <c r="AH5" s="82"/>
      <c r="AI5" s="120" t="s">
        <v>23</v>
      </c>
      <c r="AJ5" s="120"/>
      <c r="AK5" s="122"/>
      <c r="AM5" s="92" t="s">
        <v>27</v>
      </c>
    </row>
    <row r="6" spans="2:39" ht="22.5" customHeight="1">
      <c r="B6" s="5" t="s">
        <v>3</v>
      </c>
      <c r="C6" s="21"/>
      <c r="D6" s="21"/>
      <c r="E6" s="49">
        <v>45525</v>
      </c>
      <c r="F6" s="54"/>
      <c r="G6" s="54"/>
      <c r="H6" s="54"/>
      <c r="I6" s="54"/>
      <c r="J6" s="54"/>
      <c r="K6" s="63" t="s">
        <v>34</v>
      </c>
      <c r="L6" s="64"/>
      <c r="M6" s="65"/>
      <c r="N6" s="49">
        <v>45646</v>
      </c>
      <c r="O6" s="54"/>
      <c r="P6" s="54"/>
      <c r="Q6" s="54"/>
      <c r="R6" s="54"/>
      <c r="S6" s="69"/>
      <c r="U6" s="70" t="s">
        <v>19</v>
      </c>
      <c r="V6" s="70"/>
      <c r="W6" s="70"/>
      <c r="X6" s="73">
        <f>D44+G44+J44+M44+P44+S44+V44+Y44+AB44+AE44+AH44+AK44</f>
        <v>3</v>
      </c>
      <c r="Y6" s="73"/>
      <c r="Z6" s="73"/>
      <c r="AJ6" s="83"/>
      <c r="AK6" s="1" t="s">
        <v>33</v>
      </c>
    </row>
    <row r="7" spans="2:39" ht="15"/>
    <row r="8" spans="2:39" ht="33" customHeight="1">
      <c r="B8" s="6">
        <f>IF(E6="","",E6)</f>
        <v>45525</v>
      </c>
      <c r="C8" s="22"/>
      <c r="D8" s="34" t="s">
        <v>0</v>
      </c>
      <c r="E8" s="22">
        <f>IF(B8="","",IF($N$6&lt;DATE(YEAR(B8),MONTH(B8)+1,1),"",DATE(YEAR(B8),MONTH(B8)+1,1)))</f>
        <v>45536</v>
      </c>
      <c r="F8" s="22"/>
      <c r="G8" s="55" t="s">
        <v>0</v>
      </c>
      <c r="H8" s="6">
        <f>IF(E8="","",IF($N$6&lt;DATE(YEAR(E8),MONTH(E8)+1,1),"",DATE(YEAR(E8),MONTH(E8)+1,1)))</f>
        <v>45566</v>
      </c>
      <c r="I8" s="22"/>
      <c r="J8" s="60" t="s">
        <v>0</v>
      </c>
      <c r="K8" s="22">
        <f>IF(H8="","",IF($N$6&lt;DATE(YEAR(H8),MONTH(H8)+1,1),"",DATE(YEAR(H8),MONTH(H8)+1,1)))</f>
        <v>45597</v>
      </c>
      <c r="L8" s="22"/>
      <c r="M8" s="55" t="s">
        <v>0</v>
      </c>
      <c r="N8" s="6">
        <f>IF(K8="","",IF($N$6&lt;DATE(YEAR(K8),MONTH(K8)+1,1),"",DATE(YEAR(K8),MONTH(K8)+1,1)))</f>
        <v>45627</v>
      </c>
      <c r="O8" s="22"/>
      <c r="P8" s="60" t="s">
        <v>0</v>
      </c>
      <c r="Q8" s="22" t="str">
        <f>IF(N8="","",IF($N$6&lt;DATE(YEAR(N8),MONTH(N8)+1,1),"",DATE(YEAR(N8),MONTH(N8)+1,1)))</f>
        <v/>
      </c>
      <c r="R8" s="22"/>
      <c r="S8" s="55" t="s">
        <v>0</v>
      </c>
      <c r="T8" s="6" t="str">
        <f>IF(Q8="","",IF($N$6&lt;DATE(YEAR(Q8),MONTH(Q8)+1,1),"",DATE(YEAR(Q8),MONTH(Q8)+1,1)))</f>
        <v/>
      </c>
      <c r="U8" s="22"/>
      <c r="V8" s="60" t="s">
        <v>0</v>
      </c>
      <c r="W8" s="22" t="str">
        <f>IF(T8="","",IF($N$6&lt;DATE(YEAR(T8),MONTH(T8)+1,1),"",DATE(YEAR(T8),MONTH(T8)+1,1)))</f>
        <v/>
      </c>
      <c r="X8" s="22"/>
      <c r="Y8" s="55" t="s">
        <v>0</v>
      </c>
      <c r="Z8" s="6" t="str">
        <f>IF(W8="","",IF($N$6&lt;DATE(YEAR(W8),MONTH(W8)+1,1),"",DATE(YEAR(W8),MONTH(W8)+1,1)))</f>
        <v/>
      </c>
      <c r="AA8" s="22"/>
      <c r="AB8" s="60" t="s">
        <v>0</v>
      </c>
      <c r="AC8" s="22" t="str">
        <f>IF(Z8="","",IF($N$6&lt;DATE(YEAR(Z8),MONTH(Z8)+1,1),"",DATE(YEAR(Z8),MONTH(Z8)+1,1)))</f>
        <v/>
      </c>
      <c r="AD8" s="22"/>
      <c r="AE8" s="55" t="s">
        <v>0</v>
      </c>
      <c r="AF8" s="6" t="str">
        <f>IF(AC8="","",IF($N$6&lt;DATE(YEAR(AC8),MONTH(AC8)+1,1),"",DATE(YEAR(AC8),MONTH(AC8)+1,1)))</f>
        <v/>
      </c>
      <c r="AG8" s="22"/>
      <c r="AH8" s="60" t="s">
        <v>0</v>
      </c>
      <c r="AI8" s="22" t="str">
        <f>IF(AF8="","",IF($N$6&lt;DATE(YEAR(AF8),MONTH(AF8)+1,1),"",DATE(YEAR(AF8),MONTH(AF8)+1,1)))</f>
        <v/>
      </c>
      <c r="AJ8" s="22"/>
      <c r="AK8" s="60" t="s">
        <v>0</v>
      </c>
    </row>
    <row r="9" spans="2:39" ht="19.5" customHeight="1">
      <c r="B9" s="4" t="s">
        <v>12</v>
      </c>
      <c r="C9" s="23"/>
      <c r="D9" s="35" t="s">
        <v>13</v>
      </c>
      <c r="E9" s="20" t="s">
        <v>12</v>
      </c>
      <c r="F9" s="23"/>
      <c r="G9" s="56" t="s">
        <v>13</v>
      </c>
      <c r="H9" s="4" t="s">
        <v>12</v>
      </c>
      <c r="I9" s="23"/>
      <c r="J9" s="35" t="s">
        <v>13</v>
      </c>
      <c r="K9" s="20" t="s">
        <v>12</v>
      </c>
      <c r="L9" s="23"/>
      <c r="M9" s="56" t="s">
        <v>13</v>
      </c>
      <c r="N9" s="4" t="s">
        <v>12</v>
      </c>
      <c r="O9" s="23"/>
      <c r="P9" s="35" t="s">
        <v>13</v>
      </c>
      <c r="Q9" s="20" t="s">
        <v>12</v>
      </c>
      <c r="R9" s="23"/>
      <c r="S9" s="56" t="s">
        <v>13</v>
      </c>
      <c r="T9" s="4" t="s">
        <v>12</v>
      </c>
      <c r="U9" s="23"/>
      <c r="V9" s="35" t="s">
        <v>13</v>
      </c>
      <c r="W9" s="20" t="s">
        <v>12</v>
      </c>
      <c r="X9" s="23"/>
      <c r="Y9" s="56" t="s">
        <v>13</v>
      </c>
      <c r="Z9" s="4" t="s">
        <v>12</v>
      </c>
      <c r="AA9" s="23"/>
      <c r="AB9" s="35" t="s">
        <v>13</v>
      </c>
      <c r="AC9" s="20" t="s">
        <v>12</v>
      </c>
      <c r="AD9" s="23"/>
      <c r="AE9" s="56" t="s">
        <v>13</v>
      </c>
      <c r="AF9" s="4" t="s">
        <v>12</v>
      </c>
      <c r="AG9" s="23"/>
      <c r="AH9" s="35" t="s">
        <v>13</v>
      </c>
      <c r="AI9" s="20" t="s">
        <v>12</v>
      </c>
      <c r="AJ9" s="23"/>
      <c r="AK9" s="35" t="s">
        <v>13</v>
      </c>
    </row>
    <row r="10" spans="2:39" ht="19.5" customHeight="1">
      <c r="B10" s="7">
        <f>DATE(B53,C53,1)</f>
        <v>45505</v>
      </c>
      <c r="C10" s="24" t="str">
        <f t="shared" ref="C10:C40" si="0">TEXT(B10,"aaa")</f>
        <v>木</v>
      </c>
      <c r="D10" s="36" t="s">
        <v>27</v>
      </c>
      <c r="E10" s="50">
        <f>IF(E8="","",DATE(E53,F53,1))</f>
        <v>45536</v>
      </c>
      <c r="F10" s="24" t="str">
        <f t="shared" ref="F10:F40" si="1">TEXT(E10,"aaa")</f>
        <v>日</v>
      </c>
      <c r="G10" s="57" t="s">
        <v>8</v>
      </c>
      <c r="H10" s="7">
        <f>IF(H8="","",DATE(H53,I53,1))</f>
        <v>45566</v>
      </c>
      <c r="I10" s="24" t="str">
        <f t="shared" ref="I10:I40" si="2">TEXT(H10,"aaa")</f>
        <v>火</v>
      </c>
      <c r="J10" s="36"/>
      <c r="K10" s="50">
        <f>IF(K8="","",DATE(K53,L53,1))</f>
        <v>45597</v>
      </c>
      <c r="L10" s="24" t="str">
        <f t="shared" ref="L10:L40" si="3">TEXT(K10,"aaa")</f>
        <v>金</v>
      </c>
      <c r="M10" s="57"/>
      <c r="N10" s="7">
        <f>IF(N8="","",DATE(N53,O53,1))</f>
        <v>45627</v>
      </c>
      <c r="O10" s="24" t="str">
        <f t="shared" ref="O10:O40" si="4">TEXT(N10,"aaa")</f>
        <v>日</v>
      </c>
      <c r="P10" s="36" t="s">
        <v>8</v>
      </c>
      <c r="Q10" s="50" t="str">
        <f>IF(Q8="","",DATE(Q53,R53,1))</f>
        <v/>
      </c>
      <c r="R10" s="24" t="str">
        <f t="shared" ref="R10:R40" si="5">TEXT(Q10,"aaa")</f>
        <v/>
      </c>
      <c r="S10" s="57"/>
      <c r="T10" s="7" t="str">
        <f>IF(T8="","",DATE(T53,U53,1))</f>
        <v/>
      </c>
      <c r="U10" s="24" t="str">
        <f t="shared" ref="U10:U40" si="6">TEXT(T10,"aaa")</f>
        <v/>
      </c>
      <c r="V10" s="36"/>
      <c r="W10" s="50" t="str">
        <f>IF(W8="","",DATE(W53,X53,1))</f>
        <v/>
      </c>
      <c r="X10" s="24" t="str">
        <f t="shared" ref="X10:X40" si="7">TEXT(W10,"aaa")</f>
        <v/>
      </c>
      <c r="Y10" s="57"/>
      <c r="Z10" s="7" t="str">
        <f>IF(Z8="","",DATE(Z53,AA53,1))</f>
        <v/>
      </c>
      <c r="AA10" s="24" t="str">
        <f t="shared" ref="AA10:AA40" si="8">TEXT(Z10,"aaa")</f>
        <v/>
      </c>
      <c r="AB10" s="36"/>
      <c r="AC10" s="50" t="str">
        <f>IF(AC8="","",DATE(AC53,AD53,1))</f>
        <v/>
      </c>
      <c r="AD10" s="24" t="str">
        <f t="shared" ref="AD10:AD40" si="9">TEXT(AC10,"aaa")</f>
        <v/>
      </c>
      <c r="AE10" s="57"/>
      <c r="AF10" s="7" t="str">
        <f>IF(AF8="","",DATE(AF53,AG53,1))</f>
        <v/>
      </c>
      <c r="AG10" s="24" t="str">
        <f t="shared" ref="AG10:AG40" si="10">TEXT(AF10,"aaa")</f>
        <v/>
      </c>
      <c r="AH10" s="36"/>
      <c r="AI10" s="50" t="str">
        <f>IF(AI8="","",DATE(AI53,AJ53,1))</f>
        <v/>
      </c>
      <c r="AJ10" s="24" t="str">
        <f t="shared" ref="AJ10:AJ40" si="11">TEXT(AI10,"aaa")</f>
        <v/>
      </c>
      <c r="AK10" s="36"/>
    </row>
    <row r="11" spans="2:39" ht="19.5" customHeight="1">
      <c r="B11" s="7">
        <f t="shared" ref="B11:B40" si="12">IF(B10="","",IF(MONTH(B10+1)=C$53,B10+1,""))</f>
        <v>45506</v>
      </c>
      <c r="C11" s="24" t="str">
        <f t="shared" si="0"/>
        <v>金</v>
      </c>
      <c r="D11" s="36" t="s">
        <v>27</v>
      </c>
      <c r="E11" s="50">
        <f t="shared" ref="E11:E40" si="13">IF(E10="","",IF(MONTH(E10+1)=F$53,E10+1,""))</f>
        <v>45537</v>
      </c>
      <c r="F11" s="24" t="str">
        <f t="shared" si="1"/>
        <v>月</v>
      </c>
      <c r="G11" s="57"/>
      <c r="H11" s="7">
        <f t="shared" ref="H11:H40" si="14">IF(H10="","",IF(MONTH(H10+1)=I$53,H10+1,""))</f>
        <v>45567</v>
      </c>
      <c r="I11" s="24" t="str">
        <f t="shared" si="2"/>
        <v>水</v>
      </c>
      <c r="J11" s="36"/>
      <c r="K11" s="50">
        <f t="shared" ref="K11:K40" si="15">IF(K10="","",IF(MONTH(K10+1)=L$53,K10+1,""))</f>
        <v>45598</v>
      </c>
      <c r="L11" s="24" t="str">
        <f t="shared" si="3"/>
        <v>土</v>
      </c>
      <c r="M11" s="57" t="s">
        <v>8</v>
      </c>
      <c r="N11" s="7">
        <f t="shared" ref="N11:N40" si="16">IF(N10="","",IF(MONTH(N10+1)=O$53,N10+1,""))</f>
        <v>45628</v>
      </c>
      <c r="O11" s="24" t="str">
        <f t="shared" si="4"/>
        <v>月</v>
      </c>
      <c r="P11" s="36"/>
      <c r="Q11" s="50" t="str">
        <f t="shared" ref="Q11:Q40" si="17">IF(Q10="","",IF(MONTH(Q10+1)=R$53,Q10+1,""))</f>
        <v/>
      </c>
      <c r="R11" s="24" t="str">
        <f t="shared" si="5"/>
        <v/>
      </c>
      <c r="S11" s="57"/>
      <c r="T11" s="7" t="str">
        <f t="shared" ref="T11:T40" si="18">IF(T10="","",IF(MONTH(T10+1)=U$53,T10+1,""))</f>
        <v/>
      </c>
      <c r="U11" s="24" t="str">
        <f t="shared" si="6"/>
        <v/>
      </c>
      <c r="V11" s="36"/>
      <c r="W11" s="50" t="str">
        <f t="shared" ref="W11:W40" si="19">IF(W10="","",IF(MONTH(W10+1)=X$53,W10+1,""))</f>
        <v/>
      </c>
      <c r="X11" s="24" t="str">
        <f t="shared" si="7"/>
        <v/>
      </c>
      <c r="Y11" s="57"/>
      <c r="Z11" s="7" t="str">
        <f t="shared" ref="Z11:Z40" si="20">IF(Z10="","",IF(MONTH(Z10+1)=AA$53,Z10+1,""))</f>
        <v/>
      </c>
      <c r="AA11" s="24" t="str">
        <f t="shared" si="8"/>
        <v/>
      </c>
      <c r="AB11" s="36"/>
      <c r="AC11" s="50" t="str">
        <f t="shared" ref="AC11:AC40" si="21">IF(AC10="","",IF(MONTH(AC10+1)=AD$53,AC10+1,""))</f>
        <v/>
      </c>
      <c r="AD11" s="24" t="str">
        <f t="shared" si="9"/>
        <v/>
      </c>
      <c r="AE11" s="57"/>
      <c r="AF11" s="7" t="str">
        <f t="shared" ref="AF11:AF40" si="22">IF(AF10="","",IF(MONTH(AF10+1)=AG$53,AF10+1,""))</f>
        <v/>
      </c>
      <c r="AG11" s="24" t="str">
        <f t="shared" si="10"/>
        <v/>
      </c>
      <c r="AH11" s="36"/>
      <c r="AI11" s="50" t="str">
        <f t="shared" ref="AI11:AI40" si="23">IF(AI10="","",IF(MONTH(AI10+1)=AJ$53,AI10+1,""))</f>
        <v/>
      </c>
      <c r="AJ11" s="24" t="str">
        <f t="shared" si="11"/>
        <v/>
      </c>
      <c r="AK11" s="36"/>
    </row>
    <row r="12" spans="2:39" ht="19.5" customHeight="1">
      <c r="B12" s="7">
        <f t="shared" si="12"/>
        <v>45507</v>
      </c>
      <c r="C12" s="24" t="str">
        <f t="shared" si="0"/>
        <v>土</v>
      </c>
      <c r="D12" s="36" t="s">
        <v>27</v>
      </c>
      <c r="E12" s="50">
        <f t="shared" si="13"/>
        <v>45538</v>
      </c>
      <c r="F12" s="24" t="str">
        <f t="shared" si="1"/>
        <v>火</v>
      </c>
      <c r="G12" s="57"/>
      <c r="H12" s="7">
        <f t="shared" si="14"/>
        <v>45568</v>
      </c>
      <c r="I12" s="24" t="str">
        <f t="shared" si="2"/>
        <v>木</v>
      </c>
      <c r="J12" s="36"/>
      <c r="K12" s="50">
        <f t="shared" si="15"/>
        <v>45599</v>
      </c>
      <c r="L12" s="24" t="str">
        <f t="shared" si="3"/>
        <v>日</v>
      </c>
      <c r="M12" s="57" t="s">
        <v>8</v>
      </c>
      <c r="N12" s="7">
        <f t="shared" si="16"/>
        <v>45629</v>
      </c>
      <c r="O12" s="24" t="str">
        <f t="shared" si="4"/>
        <v>火</v>
      </c>
      <c r="P12" s="36"/>
      <c r="Q12" s="50" t="str">
        <f t="shared" si="17"/>
        <v/>
      </c>
      <c r="R12" s="24" t="str">
        <f t="shared" si="5"/>
        <v/>
      </c>
      <c r="S12" s="57"/>
      <c r="T12" s="7" t="str">
        <f t="shared" si="18"/>
        <v/>
      </c>
      <c r="U12" s="24" t="str">
        <f t="shared" si="6"/>
        <v/>
      </c>
      <c r="V12" s="36"/>
      <c r="W12" s="50" t="str">
        <f t="shared" si="19"/>
        <v/>
      </c>
      <c r="X12" s="24" t="str">
        <f t="shared" si="7"/>
        <v/>
      </c>
      <c r="Y12" s="57"/>
      <c r="Z12" s="7" t="str">
        <f t="shared" si="20"/>
        <v/>
      </c>
      <c r="AA12" s="24" t="str">
        <f t="shared" si="8"/>
        <v/>
      </c>
      <c r="AB12" s="36"/>
      <c r="AC12" s="50" t="str">
        <f t="shared" si="21"/>
        <v/>
      </c>
      <c r="AD12" s="24" t="str">
        <f t="shared" si="9"/>
        <v/>
      </c>
      <c r="AE12" s="57"/>
      <c r="AF12" s="7" t="str">
        <f t="shared" si="22"/>
        <v/>
      </c>
      <c r="AG12" s="24" t="str">
        <f t="shared" si="10"/>
        <v/>
      </c>
      <c r="AH12" s="36"/>
      <c r="AI12" s="50" t="str">
        <f t="shared" si="23"/>
        <v/>
      </c>
      <c r="AJ12" s="24" t="str">
        <f t="shared" si="11"/>
        <v/>
      </c>
      <c r="AK12" s="36"/>
    </row>
    <row r="13" spans="2:39" ht="19.5" customHeight="1">
      <c r="B13" s="7">
        <f t="shared" si="12"/>
        <v>45508</v>
      </c>
      <c r="C13" s="24" t="str">
        <f t="shared" si="0"/>
        <v>日</v>
      </c>
      <c r="D13" s="36" t="s">
        <v>27</v>
      </c>
      <c r="E13" s="50">
        <f t="shared" si="13"/>
        <v>45539</v>
      </c>
      <c r="F13" s="24" t="str">
        <f t="shared" si="1"/>
        <v>水</v>
      </c>
      <c r="G13" s="57"/>
      <c r="H13" s="7">
        <f t="shared" si="14"/>
        <v>45569</v>
      </c>
      <c r="I13" s="24" t="str">
        <f t="shared" si="2"/>
        <v>金</v>
      </c>
      <c r="J13" s="36"/>
      <c r="K13" s="50">
        <f t="shared" si="15"/>
        <v>45600</v>
      </c>
      <c r="L13" s="24" t="str">
        <f t="shared" si="3"/>
        <v>月</v>
      </c>
      <c r="M13" s="57"/>
      <c r="N13" s="7">
        <f t="shared" si="16"/>
        <v>45630</v>
      </c>
      <c r="O13" s="24" t="str">
        <f t="shared" si="4"/>
        <v>水</v>
      </c>
      <c r="P13" s="36"/>
      <c r="Q13" s="50" t="str">
        <f t="shared" si="17"/>
        <v/>
      </c>
      <c r="R13" s="24" t="str">
        <f t="shared" si="5"/>
        <v/>
      </c>
      <c r="S13" s="57"/>
      <c r="T13" s="7" t="str">
        <f t="shared" si="18"/>
        <v/>
      </c>
      <c r="U13" s="24" t="str">
        <f t="shared" si="6"/>
        <v/>
      </c>
      <c r="V13" s="36"/>
      <c r="W13" s="50" t="str">
        <f t="shared" si="19"/>
        <v/>
      </c>
      <c r="X13" s="24" t="str">
        <f t="shared" si="7"/>
        <v/>
      </c>
      <c r="Y13" s="57"/>
      <c r="Z13" s="7" t="str">
        <f t="shared" si="20"/>
        <v/>
      </c>
      <c r="AA13" s="24" t="str">
        <f t="shared" si="8"/>
        <v/>
      </c>
      <c r="AB13" s="36"/>
      <c r="AC13" s="50" t="str">
        <f t="shared" si="21"/>
        <v/>
      </c>
      <c r="AD13" s="24" t="str">
        <f t="shared" si="9"/>
        <v/>
      </c>
      <c r="AE13" s="57"/>
      <c r="AF13" s="7" t="str">
        <f t="shared" si="22"/>
        <v/>
      </c>
      <c r="AG13" s="24" t="str">
        <f t="shared" si="10"/>
        <v/>
      </c>
      <c r="AH13" s="36"/>
      <c r="AI13" s="50" t="str">
        <f t="shared" si="23"/>
        <v/>
      </c>
      <c r="AJ13" s="24" t="str">
        <f t="shared" si="11"/>
        <v/>
      </c>
      <c r="AK13" s="36"/>
    </row>
    <row r="14" spans="2:39" ht="19.5" customHeight="1">
      <c r="B14" s="7">
        <f t="shared" si="12"/>
        <v>45509</v>
      </c>
      <c r="C14" s="24" t="str">
        <f t="shared" si="0"/>
        <v>月</v>
      </c>
      <c r="D14" s="36" t="s">
        <v>27</v>
      </c>
      <c r="E14" s="50">
        <f t="shared" si="13"/>
        <v>45540</v>
      </c>
      <c r="F14" s="24" t="str">
        <f t="shared" si="1"/>
        <v>木</v>
      </c>
      <c r="G14" s="57"/>
      <c r="H14" s="7">
        <f t="shared" si="14"/>
        <v>45570</v>
      </c>
      <c r="I14" s="24" t="str">
        <f t="shared" si="2"/>
        <v>土</v>
      </c>
      <c r="J14" s="36" t="s">
        <v>8</v>
      </c>
      <c r="K14" s="50">
        <f t="shared" si="15"/>
        <v>45601</v>
      </c>
      <c r="L14" s="24" t="str">
        <f t="shared" si="3"/>
        <v>火</v>
      </c>
      <c r="M14" s="57"/>
      <c r="N14" s="7">
        <f t="shared" si="16"/>
        <v>45631</v>
      </c>
      <c r="O14" s="24" t="str">
        <f t="shared" si="4"/>
        <v>木</v>
      </c>
      <c r="P14" s="36"/>
      <c r="Q14" s="50" t="str">
        <f t="shared" si="17"/>
        <v/>
      </c>
      <c r="R14" s="24" t="str">
        <f t="shared" si="5"/>
        <v/>
      </c>
      <c r="S14" s="57"/>
      <c r="T14" s="7" t="str">
        <f t="shared" si="18"/>
        <v/>
      </c>
      <c r="U14" s="24" t="str">
        <f t="shared" si="6"/>
        <v/>
      </c>
      <c r="V14" s="36"/>
      <c r="W14" s="50" t="str">
        <f t="shared" si="19"/>
        <v/>
      </c>
      <c r="X14" s="24" t="str">
        <f t="shared" si="7"/>
        <v/>
      </c>
      <c r="Y14" s="57"/>
      <c r="Z14" s="7" t="str">
        <f t="shared" si="20"/>
        <v/>
      </c>
      <c r="AA14" s="24" t="str">
        <f t="shared" si="8"/>
        <v/>
      </c>
      <c r="AB14" s="36"/>
      <c r="AC14" s="50" t="str">
        <f t="shared" si="21"/>
        <v/>
      </c>
      <c r="AD14" s="24" t="str">
        <f t="shared" si="9"/>
        <v/>
      </c>
      <c r="AE14" s="57"/>
      <c r="AF14" s="7" t="str">
        <f t="shared" si="22"/>
        <v/>
      </c>
      <c r="AG14" s="24" t="str">
        <f t="shared" si="10"/>
        <v/>
      </c>
      <c r="AH14" s="36"/>
      <c r="AI14" s="50" t="str">
        <f t="shared" si="23"/>
        <v/>
      </c>
      <c r="AJ14" s="24" t="str">
        <f t="shared" si="11"/>
        <v/>
      </c>
      <c r="AK14" s="36"/>
    </row>
    <row r="15" spans="2:39" ht="19.5" customHeight="1">
      <c r="B15" s="7">
        <f t="shared" si="12"/>
        <v>45510</v>
      </c>
      <c r="C15" s="24" t="str">
        <f t="shared" si="0"/>
        <v>火</v>
      </c>
      <c r="D15" s="36" t="s">
        <v>27</v>
      </c>
      <c r="E15" s="50">
        <f t="shared" si="13"/>
        <v>45541</v>
      </c>
      <c r="F15" s="24" t="str">
        <f t="shared" si="1"/>
        <v>金</v>
      </c>
      <c r="G15" s="57"/>
      <c r="H15" s="7">
        <f t="shared" si="14"/>
        <v>45571</v>
      </c>
      <c r="I15" s="24" t="str">
        <f t="shared" si="2"/>
        <v>日</v>
      </c>
      <c r="J15" s="36" t="s">
        <v>8</v>
      </c>
      <c r="K15" s="50">
        <f t="shared" si="15"/>
        <v>45602</v>
      </c>
      <c r="L15" s="24" t="str">
        <f t="shared" si="3"/>
        <v>水</v>
      </c>
      <c r="M15" s="57"/>
      <c r="N15" s="7">
        <f t="shared" si="16"/>
        <v>45632</v>
      </c>
      <c r="O15" s="24" t="str">
        <f t="shared" si="4"/>
        <v>金</v>
      </c>
      <c r="P15" s="36"/>
      <c r="Q15" s="50" t="str">
        <f t="shared" si="17"/>
        <v/>
      </c>
      <c r="R15" s="24" t="str">
        <f t="shared" si="5"/>
        <v/>
      </c>
      <c r="S15" s="57"/>
      <c r="T15" s="7" t="str">
        <f t="shared" si="18"/>
        <v/>
      </c>
      <c r="U15" s="24" t="str">
        <f t="shared" si="6"/>
        <v/>
      </c>
      <c r="V15" s="36"/>
      <c r="W15" s="50" t="str">
        <f t="shared" si="19"/>
        <v/>
      </c>
      <c r="X15" s="24" t="str">
        <f t="shared" si="7"/>
        <v/>
      </c>
      <c r="Y15" s="57"/>
      <c r="Z15" s="7" t="str">
        <f t="shared" si="20"/>
        <v/>
      </c>
      <c r="AA15" s="24" t="str">
        <f t="shared" si="8"/>
        <v/>
      </c>
      <c r="AB15" s="36"/>
      <c r="AC15" s="50" t="str">
        <f t="shared" si="21"/>
        <v/>
      </c>
      <c r="AD15" s="24" t="str">
        <f t="shared" si="9"/>
        <v/>
      </c>
      <c r="AE15" s="57"/>
      <c r="AF15" s="7" t="str">
        <f t="shared" si="22"/>
        <v/>
      </c>
      <c r="AG15" s="24" t="str">
        <f t="shared" si="10"/>
        <v/>
      </c>
      <c r="AH15" s="36"/>
      <c r="AI15" s="50" t="str">
        <f t="shared" si="23"/>
        <v/>
      </c>
      <c r="AJ15" s="24" t="str">
        <f t="shared" si="11"/>
        <v/>
      </c>
      <c r="AK15" s="36"/>
    </row>
    <row r="16" spans="2:39" ht="19.5" customHeight="1">
      <c r="B16" s="7">
        <f t="shared" si="12"/>
        <v>45511</v>
      </c>
      <c r="C16" s="24" t="str">
        <f t="shared" si="0"/>
        <v>水</v>
      </c>
      <c r="D16" s="36" t="s">
        <v>27</v>
      </c>
      <c r="E16" s="50">
        <f t="shared" si="13"/>
        <v>45542</v>
      </c>
      <c r="F16" s="24" t="str">
        <f t="shared" si="1"/>
        <v>土</v>
      </c>
      <c r="G16" s="57" t="s">
        <v>8</v>
      </c>
      <c r="H16" s="7">
        <f t="shared" si="14"/>
        <v>45572</v>
      </c>
      <c r="I16" s="24" t="str">
        <f t="shared" si="2"/>
        <v>月</v>
      </c>
      <c r="J16" s="36"/>
      <c r="K16" s="50">
        <f t="shared" si="15"/>
        <v>45603</v>
      </c>
      <c r="L16" s="24" t="str">
        <f t="shared" si="3"/>
        <v>木</v>
      </c>
      <c r="M16" s="57"/>
      <c r="N16" s="7">
        <f t="shared" si="16"/>
        <v>45633</v>
      </c>
      <c r="O16" s="24" t="str">
        <f t="shared" si="4"/>
        <v>土</v>
      </c>
      <c r="P16" s="36" t="s">
        <v>8</v>
      </c>
      <c r="Q16" s="50" t="str">
        <f t="shared" si="17"/>
        <v/>
      </c>
      <c r="R16" s="24" t="str">
        <f t="shared" si="5"/>
        <v/>
      </c>
      <c r="S16" s="57"/>
      <c r="T16" s="7" t="str">
        <f t="shared" si="18"/>
        <v/>
      </c>
      <c r="U16" s="24" t="str">
        <f t="shared" si="6"/>
        <v/>
      </c>
      <c r="V16" s="36"/>
      <c r="W16" s="50" t="str">
        <f t="shared" si="19"/>
        <v/>
      </c>
      <c r="X16" s="24" t="str">
        <f t="shared" si="7"/>
        <v/>
      </c>
      <c r="Y16" s="57"/>
      <c r="Z16" s="7" t="str">
        <f t="shared" si="20"/>
        <v/>
      </c>
      <c r="AA16" s="24" t="str">
        <f t="shared" si="8"/>
        <v/>
      </c>
      <c r="AB16" s="36"/>
      <c r="AC16" s="50" t="str">
        <f t="shared" si="21"/>
        <v/>
      </c>
      <c r="AD16" s="24" t="str">
        <f t="shared" si="9"/>
        <v/>
      </c>
      <c r="AE16" s="57"/>
      <c r="AF16" s="7" t="str">
        <f t="shared" si="22"/>
        <v/>
      </c>
      <c r="AG16" s="24" t="str">
        <f t="shared" si="10"/>
        <v/>
      </c>
      <c r="AH16" s="36"/>
      <c r="AI16" s="50" t="str">
        <f t="shared" si="23"/>
        <v/>
      </c>
      <c r="AJ16" s="24" t="str">
        <f t="shared" si="11"/>
        <v/>
      </c>
      <c r="AK16" s="36"/>
    </row>
    <row r="17" spans="2:40" ht="19.5" customHeight="1">
      <c r="B17" s="7">
        <f t="shared" si="12"/>
        <v>45512</v>
      </c>
      <c r="C17" s="24" t="str">
        <f t="shared" si="0"/>
        <v>木</v>
      </c>
      <c r="D17" s="36" t="s">
        <v>27</v>
      </c>
      <c r="E17" s="50">
        <f t="shared" si="13"/>
        <v>45543</v>
      </c>
      <c r="F17" s="24" t="str">
        <f t="shared" si="1"/>
        <v>日</v>
      </c>
      <c r="G17" s="57" t="s">
        <v>8</v>
      </c>
      <c r="H17" s="7">
        <f t="shared" si="14"/>
        <v>45573</v>
      </c>
      <c r="I17" s="24" t="str">
        <f t="shared" si="2"/>
        <v>火</v>
      </c>
      <c r="J17" s="36"/>
      <c r="K17" s="50">
        <f t="shared" si="15"/>
        <v>45604</v>
      </c>
      <c r="L17" s="24" t="str">
        <f t="shared" si="3"/>
        <v>金</v>
      </c>
      <c r="M17" s="57"/>
      <c r="N17" s="7">
        <f t="shared" si="16"/>
        <v>45634</v>
      </c>
      <c r="O17" s="24" t="str">
        <f t="shared" si="4"/>
        <v>日</v>
      </c>
      <c r="P17" s="36" t="s">
        <v>8</v>
      </c>
      <c r="Q17" s="50" t="str">
        <f t="shared" si="17"/>
        <v/>
      </c>
      <c r="R17" s="24" t="str">
        <f t="shared" si="5"/>
        <v/>
      </c>
      <c r="S17" s="57"/>
      <c r="T17" s="7" t="str">
        <f t="shared" si="18"/>
        <v/>
      </c>
      <c r="U17" s="24" t="str">
        <f t="shared" si="6"/>
        <v/>
      </c>
      <c r="V17" s="36"/>
      <c r="W17" s="50" t="str">
        <f t="shared" si="19"/>
        <v/>
      </c>
      <c r="X17" s="24" t="str">
        <f t="shared" si="7"/>
        <v/>
      </c>
      <c r="Y17" s="57"/>
      <c r="Z17" s="7" t="str">
        <f t="shared" si="20"/>
        <v/>
      </c>
      <c r="AA17" s="24" t="str">
        <f t="shared" si="8"/>
        <v/>
      </c>
      <c r="AB17" s="36"/>
      <c r="AC17" s="50" t="str">
        <f t="shared" si="21"/>
        <v/>
      </c>
      <c r="AD17" s="24" t="str">
        <f t="shared" si="9"/>
        <v/>
      </c>
      <c r="AE17" s="57"/>
      <c r="AF17" s="7" t="str">
        <f t="shared" si="22"/>
        <v/>
      </c>
      <c r="AG17" s="24" t="str">
        <f t="shared" si="10"/>
        <v/>
      </c>
      <c r="AH17" s="36"/>
      <c r="AI17" s="50" t="str">
        <f t="shared" si="23"/>
        <v/>
      </c>
      <c r="AJ17" s="24" t="str">
        <f t="shared" si="11"/>
        <v/>
      </c>
      <c r="AK17" s="36"/>
    </row>
    <row r="18" spans="2:40" ht="19.5" customHeight="1">
      <c r="B18" s="7">
        <f t="shared" si="12"/>
        <v>45513</v>
      </c>
      <c r="C18" s="24" t="str">
        <f t="shared" si="0"/>
        <v>金</v>
      </c>
      <c r="D18" s="36" t="s">
        <v>27</v>
      </c>
      <c r="E18" s="50">
        <f t="shared" si="13"/>
        <v>45544</v>
      </c>
      <c r="F18" s="24" t="str">
        <f t="shared" si="1"/>
        <v>月</v>
      </c>
      <c r="G18" s="57"/>
      <c r="H18" s="7">
        <f t="shared" si="14"/>
        <v>45574</v>
      </c>
      <c r="I18" s="24" t="str">
        <f t="shared" si="2"/>
        <v>水</v>
      </c>
      <c r="J18" s="36"/>
      <c r="K18" s="50">
        <f t="shared" si="15"/>
        <v>45605</v>
      </c>
      <c r="L18" s="24" t="str">
        <f t="shared" si="3"/>
        <v>土</v>
      </c>
      <c r="M18" s="57"/>
      <c r="N18" s="7">
        <f t="shared" si="16"/>
        <v>45635</v>
      </c>
      <c r="O18" s="24" t="str">
        <f t="shared" si="4"/>
        <v>月</v>
      </c>
      <c r="P18" s="36"/>
      <c r="Q18" s="50" t="str">
        <f t="shared" si="17"/>
        <v/>
      </c>
      <c r="R18" s="24" t="str">
        <f t="shared" si="5"/>
        <v/>
      </c>
      <c r="S18" s="57"/>
      <c r="T18" s="7" t="str">
        <f t="shared" si="18"/>
        <v/>
      </c>
      <c r="U18" s="24" t="str">
        <f t="shared" si="6"/>
        <v/>
      </c>
      <c r="V18" s="36"/>
      <c r="W18" s="50" t="str">
        <f t="shared" si="19"/>
        <v/>
      </c>
      <c r="X18" s="24" t="str">
        <f t="shared" si="7"/>
        <v/>
      </c>
      <c r="Y18" s="57"/>
      <c r="Z18" s="7" t="str">
        <f t="shared" si="20"/>
        <v/>
      </c>
      <c r="AA18" s="24" t="str">
        <f t="shared" si="8"/>
        <v/>
      </c>
      <c r="AB18" s="36"/>
      <c r="AC18" s="50" t="str">
        <f t="shared" si="21"/>
        <v/>
      </c>
      <c r="AD18" s="24" t="str">
        <f t="shared" si="9"/>
        <v/>
      </c>
      <c r="AE18" s="57"/>
      <c r="AF18" s="7" t="str">
        <f t="shared" si="22"/>
        <v/>
      </c>
      <c r="AG18" s="24" t="str">
        <f t="shared" si="10"/>
        <v/>
      </c>
      <c r="AH18" s="36"/>
      <c r="AI18" s="50" t="str">
        <f t="shared" si="23"/>
        <v/>
      </c>
      <c r="AJ18" s="24" t="str">
        <f t="shared" si="11"/>
        <v/>
      </c>
      <c r="AK18" s="36"/>
    </row>
    <row r="19" spans="2:40" ht="19.5" customHeight="1">
      <c r="B19" s="7">
        <f t="shared" si="12"/>
        <v>45514</v>
      </c>
      <c r="C19" s="24" t="str">
        <f t="shared" si="0"/>
        <v>土</v>
      </c>
      <c r="D19" s="36" t="s">
        <v>27</v>
      </c>
      <c r="E19" s="50">
        <f t="shared" si="13"/>
        <v>45545</v>
      </c>
      <c r="F19" s="24" t="str">
        <f t="shared" si="1"/>
        <v>火</v>
      </c>
      <c r="G19" s="57"/>
      <c r="H19" s="7">
        <f t="shared" si="14"/>
        <v>45575</v>
      </c>
      <c r="I19" s="24" t="str">
        <f t="shared" si="2"/>
        <v>木</v>
      </c>
      <c r="J19" s="36"/>
      <c r="K19" s="50">
        <f t="shared" si="15"/>
        <v>45606</v>
      </c>
      <c r="L19" s="24" t="str">
        <f t="shared" si="3"/>
        <v>日</v>
      </c>
      <c r="M19" s="57" t="s">
        <v>8</v>
      </c>
      <c r="N19" s="7">
        <f t="shared" si="16"/>
        <v>45636</v>
      </c>
      <c r="O19" s="24" t="str">
        <f t="shared" si="4"/>
        <v>火</v>
      </c>
      <c r="P19" s="36"/>
      <c r="Q19" s="50" t="str">
        <f t="shared" si="17"/>
        <v/>
      </c>
      <c r="R19" s="24" t="str">
        <f t="shared" si="5"/>
        <v/>
      </c>
      <c r="S19" s="57"/>
      <c r="T19" s="7" t="str">
        <f t="shared" si="18"/>
        <v/>
      </c>
      <c r="U19" s="24" t="str">
        <f t="shared" si="6"/>
        <v/>
      </c>
      <c r="V19" s="36"/>
      <c r="W19" s="50" t="str">
        <f t="shared" si="19"/>
        <v/>
      </c>
      <c r="X19" s="24" t="str">
        <f t="shared" si="7"/>
        <v/>
      </c>
      <c r="Y19" s="57"/>
      <c r="Z19" s="7" t="str">
        <f t="shared" si="20"/>
        <v/>
      </c>
      <c r="AA19" s="24" t="str">
        <f t="shared" si="8"/>
        <v/>
      </c>
      <c r="AB19" s="36"/>
      <c r="AC19" s="50" t="str">
        <f t="shared" si="21"/>
        <v/>
      </c>
      <c r="AD19" s="24" t="str">
        <f t="shared" si="9"/>
        <v/>
      </c>
      <c r="AE19" s="57"/>
      <c r="AF19" s="7" t="str">
        <f t="shared" si="22"/>
        <v/>
      </c>
      <c r="AG19" s="24" t="str">
        <f t="shared" si="10"/>
        <v/>
      </c>
      <c r="AH19" s="36"/>
      <c r="AI19" s="50" t="str">
        <f t="shared" si="23"/>
        <v/>
      </c>
      <c r="AJ19" s="24" t="str">
        <f t="shared" si="11"/>
        <v/>
      </c>
      <c r="AK19" s="36"/>
    </row>
    <row r="20" spans="2:40" ht="19.5" customHeight="1">
      <c r="B20" s="7">
        <f t="shared" si="12"/>
        <v>45515</v>
      </c>
      <c r="C20" s="24" t="str">
        <f t="shared" si="0"/>
        <v>日</v>
      </c>
      <c r="D20" s="36" t="s">
        <v>27</v>
      </c>
      <c r="E20" s="50">
        <f t="shared" si="13"/>
        <v>45546</v>
      </c>
      <c r="F20" s="24" t="str">
        <f t="shared" si="1"/>
        <v>水</v>
      </c>
      <c r="G20" s="57"/>
      <c r="H20" s="7">
        <f t="shared" si="14"/>
        <v>45576</v>
      </c>
      <c r="I20" s="24" t="str">
        <f t="shared" si="2"/>
        <v>金</v>
      </c>
      <c r="J20" s="36" t="s">
        <v>8</v>
      </c>
      <c r="K20" s="50">
        <f t="shared" si="15"/>
        <v>45607</v>
      </c>
      <c r="L20" s="24" t="str">
        <f t="shared" si="3"/>
        <v>月</v>
      </c>
      <c r="M20" s="57" t="s">
        <v>8</v>
      </c>
      <c r="N20" s="7">
        <f t="shared" si="16"/>
        <v>45637</v>
      </c>
      <c r="O20" s="24" t="str">
        <f t="shared" si="4"/>
        <v>水</v>
      </c>
      <c r="P20" s="36"/>
      <c r="Q20" s="50" t="str">
        <f t="shared" si="17"/>
        <v/>
      </c>
      <c r="R20" s="24" t="str">
        <f t="shared" si="5"/>
        <v/>
      </c>
      <c r="S20" s="57"/>
      <c r="T20" s="7" t="str">
        <f t="shared" si="18"/>
        <v/>
      </c>
      <c r="U20" s="24" t="str">
        <f t="shared" si="6"/>
        <v/>
      </c>
      <c r="V20" s="36"/>
      <c r="W20" s="50" t="str">
        <f t="shared" si="19"/>
        <v/>
      </c>
      <c r="X20" s="24" t="str">
        <f t="shared" si="7"/>
        <v/>
      </c>
      <c r="Y20" s="57"/>
      <c r="Z20" s="7" t="str">
        <f t="shared" si="20"/>
        <v/>
      </c>
      <c r="AA20" s="24" t="str">
        <f t="shared" si="8"/>
        <v/>
      </c>
      <c r="AB20" s="36"/>
      <c r="AC20" s="50" t="str">
        <f t="shared" si="21"/>
        <v/>
      </c>
      <c r="AD20" s="24" t="str">
        <f t="shared" si="9"/>
        <v/>
      </c>
      <c r="AE20" s="57"/>
      <c r="AF20" s="7" t="str">
        <f t="shared" si="22"/>
        <v/>
      </c>
      <c r="AG20" s="24" t="str">
        <f t="shared" si="10"/>
        <v/>
      </c>
      <c r="AH20" s="36"/>
      <c r="AI20" s="50" t="str">
        <f t="shared" si="23"/>
        <v/>
      </c>
      <c r="AJ20" s="24" t="str">
        <f t="shared" si="11"/>
        <v/>
      </c>
      <c r="AK20" s="36"/>
    </row>
    <row r="21" spans="2:40" ht="19.5" customHeight="1">
      <c r="B21" s="7">
        <f t="shared" si="12"/>
        <v>45516</v>
      </c>
      <c r="C21" s="24" t="str">
        <f t="shared" si="0"/>
        <v>月</v>
      </c>
      <c r="D21" s="36" t="s">
        <v>27</v>
      </c>
      <c r="E21" s="50">
        <f t="shared" si="13"/>
        <v>45547</v>
      </c>
      <c r="F21" s="24" t="str">
        <f t="shared" si="1"/>
        <v>木</v>
      </c>
      <c r="G21" s="57"/>
      <c r="H21" s="7">
        <f t="shared" si="14"/>
        <v>45577</v>
      </c>
      <c r="I21" s="24" t="str">
        <f t="shared" si="2"/>
        <v>土</v>
      </c>
      <c r="J21" s="36" t="s">
        <v>8</v>
      </c>
      <c r="K21" s="50">
        <f t="shared" si="15"/>
        <v>45608</v>
      </c>
      <c r="L21" s="24" t="str">
        <f t="shared" si="3"/>
        <v>火</v>
      </c>
      <c r="M21" s="57"/>
      <c r="N21" s="7">
        <f t="shared" si="16"/>
        <v>45638</v>
      </c>
      <c r="O21" s="24" t="str">
        <f t="shared" si="4"/>
        <v>木</v>
      </c>
      <c r="P21" s="36"/>
      <c r="Q21" s="50" t="str">
        <f t="shared" si="17"/>
        <v/>
      </c>
      <c r="R21" s="24" t="str">
        <f t="shared" si="5"/>
        <v/>
      </c>
      <c r="S21" s="57"/>
      <c r="T21" s="7" t="str">
        <f t="shared" si="18"/>
        <v/>
      </c>
      <c r="U21" s="24" t="str">
        <f t="shared" si="6"/>
        <v/>
      </c>
      <c r="V21" s="36"/>
      <c r="W21" s="50" t="str">
        <f t="shared" si="19"/>
        <v/>
      </c>
      <c r="X21" s="24" t="str">
        <f t="shared" si="7"/>
        <v/>
      </c>
      <c r="Y21" s="57"/>
      <c r="Z21" s="7" t="str">
        <f t="shared" si="20"/>
        <v/>
      </c>
      <c r="AA21" s="24" t="str">
        <f t="shared" si="8"/>
        <v/>
      </c>
      <c r="AB21" s="36"/>
      <c r="AC21" s="50" t="str">
        <f t="shared" si="21"/>
        <v/>
      </c>
      <c r="AD21" s="24" t="str">
        <f t="shared" si="9"/>
        <v/>
      </c>
      <c r="AE21" s="57"/>
      <c r="AF21" s="7" t="str">
        <f t="shared" si="22"/>
        <v/>
      </c>
      <c r="AG21" s="24" t="str">
        <f t="shared" si="10"/>
        <v/>
      </c>
      <c r="AH21" s="36"/>
      <c r="AI21" s="50" t="str">
        <f t="shared" si="23"/>
        <v/>
      </c>
      <c r="AJ21" s="24" t="str">
        <f t="shared" si="11"/>
        <v/>
      </c>
      <c r="AK21" s="36"/>
    </row>
    <row r="22" spans="2:40" ht="19.5" customHeight="1">
      <c r="B22" s="7">
        <f t="shared" si="12"/>
        <v>45517</v>
      </c>
      <c r="C22" s="24" t="str">
        <f t="shared" si="0"/>
        <v>火</v>
      </c>
      <c r="D22" s="36" t="s">
        <v>27</v>
      </c>
      <c r="E22" s="50">
        <f t="shared" si="13"/>
        <v>45548</v>
      </c>
      <c r="F22" s="24" t="str">
        <f t="shared" si="1"/>
        <v>金</v>
      </c>
      <c r="G22" s="57"/>
      <c r="H22" s="7">
        <f t="shared" si="14"/>
        <v>45578</v>
      </c>
      <c r="I22" s="24" t="str">
        <f t="shared" si="2"/>
        <v>日</v>
      </c>
      <c r="J22" s="36"/>
      <c r="K22" s="50">
        <f t="shared" si="15"/>
        <v>45609</v>
      </c>
      <c r="L22" s="24" t="str">
        <f t="shared" si="3"/>
        <v>水</v>
      </c>
      <c r="M22" s="57"/>
      <c r="N22" s="7">
        <f t="shared" si="16"/>
        <v>45639</v>
      </c>
      <c r="O22" s="24" t="str">
        <f t="shared" si="4"/>
        <v>金</v>
      </c>
      <c r="P22" s="36"/>
      <c r="Q22" s="50" t="str">
        <f t="shared" si="17"/>
        <v/>
      </c>
      <c r="R22" s="24" t="str">
        <f t="shared" si="5"/>
        <v/>
      </c>
      <c r="S22" s="57"/>
      <c r="T22" s="7" t="str">
        <f t="shared" si="18"/>
        <v/>
      </c>
      <c r="U22" s="24" t="str">
        <f t="shared" si="6"/>
        <v/>
      </c>
      <c r="V22" s="36"/>
      <c r="W22" s="50" t="str">
        <f t="shared" si="19"/>
        <v/>
      </c>
      <c r="X22" s="24" t="str">
        <f t="shared" si="7"/>
        <v/>
      </c>
      <c r="Y22" s="57"/>
      <c r="Z22" s="7" t="str">
        <f t="shared" si="20"/>
        <v/>
      </c>
      <c r="AA22" s="24" t="str">
        <f t="shared" si="8"/>
        <v/>
      </c>
      <c r="AB22" s="36"/>
      <c r="AC22" s="50" t="str">
        <f t="shared" si="21"/>
        <v/>
      </c>
      <c r="AD22" s="24" t="str">
        <f t="shared" si="9"/>
        <v/>
      </c>
      <c r="AE22" s="57"/>
      <c r="AF22" s="7" t="str">
        <f t="shared" si="22"/>
        <v/>
      </c>
      <c r="AG22" s="24" t="str">
        <f t="shared" si="10"/>
        <v/>
      </c>
      <c r="AH22" s="36"/>
      <c r="AI22" s="50" t="str">
        <f t="shared" si="23"/>
        <v/>
      </c>
      <c r="AJ22" s="24" t="str">
        <f t="shared" si="11"/>
        <v/>
      </c>
      <c r="AK22" s="36"/>
    </row>
    <row r="23" spans="2:40" ht="19.5" customHeight="1">
      <c r="B23" s="7">
        <f t="shared" si="12"/>
        <v>45518</v>
      </c>
      <c r="C23" s="24" t="str">
        <f t="shared" si="0"/>
        <v>水</v>
      </c>
      <c r="D23" s="36" t="s">
        <v>27</v>
      </c>
      <c r="E23" s="50">
        <f t="shared" si="13"/>
        <v>45549</v>
      </c>
      <c r="F23" s="24" t="str">
        <f t="shared" si="1"/>
        <v>土</v>
      </c>
      <c r="G23" s="57" t="s">
        <v>8</v>
      </c>
      <c r="H23" s="7">
        <f t="shared" si="14"/>
        <v>45579</v>
      </c>
      <c r="I23" s="24" t="str">
        <f t="shared" si="2"/>
        <v>月</v>
      </c>
      <c r="J23" s="36"/>
      <c r="K23" s="50">
        <f t="shared" si="15"/>
        <v>45610</v>
      </c>
      <c r="L23" s="24" t="str">
        <f t="shared" si="3"/>
        <v>木</v>
      </c>
      <c r="M23" s="57"/>
      <c r="N23" s="7">
        <f t="shared" si="16"/>
        <v>45640</v>
      </c>
      <c r="O23" s="24" t="str">
        <f t="shared" si="4"/>
        <v>土</v>
      </c>
      <c r="P23" s="36" t="s">
        <v>8</v>
      </c>
      <c r="Q23" s="50" t="str">
        <f t="shared" si="17"/>
        <v/>
      </c>
      <c r="R23" s="24" t="str">
        <f t="shared" si="5"/>
        <v/>
      </c>
      <c r="S23" s="57"/>
      <c r="T23" s="7" t="str">
        <f t="shared" si="18"/>
        <v/>
      </c>
      <c r="U23" s="24" t="str">
        <f t="shared" si="6"/>
        <v/>
      </c>
      <c r="V23" s="36"/>
      <c r="W23" s="50" t="str">
        <f t="shared" si="19"/>
        <v/>
      </c>
      <c r="X23" s="24" t="str">
        <f t="shared" si="7"/>
        <v/>
      </c>
      <c r="Y23" s="57"/>
      <c r="Z23" s="7" t="str">
        <f t="shared" si="20"/>
        <v/>
      </c>
      <c r="AA23" s="24" t="str">
        <f t="shared" si="8"/>
        <v/>
      </c>
      <c r="AB23" s="36"/>
      <c r="AC23" s="50" t="str">
        <f t="shared" si="21"/>
        <v/>
      </c>
      <c r="AD23" s="24" t="str">
        <f t="shared" si="9"/>
        <v/>
      </c>
      <c r="AE23" s="57"/>
      <c r="AF23" s="7" t="str">
        <f t="shared" si="22"/>
        <v/>
      </c>
      <c r="AG23" s="24" t="str">
        <f t="shared" si="10"/>
        <v/>
      </c>
      <c r="AH23" s="36"/>
      <c r="AI23" s="50" t="str">
        <f t="shared" si="23"/>
        <v/>
      </c>
      <c r="AJ23" s="24" t="str">
        <f t="shared" si="11"/>
        <v/>
      </c>
      <c r="AK23" s="36"/>
    </row>
    <row r="24" spans="2:40" ht="19.5" customHeight="1">
      <c r="B24" s="7">
        <f t="shared" si="12"/>
        <v>45519</v>
      </c>
      <c r="C24" s="24" t="str">
        <f t="shared" si="0"/>
        <v>木</v>
      </c>
      <c r="D24" s="36" t="s">
        <v>27</v>
      </c>
      <c r="E24" s="50">
        <f t="shared" si="13"/>
        <v>45550</v>
      </c>
      <c r="F24" s="24" t="str">
        <f t="shared" si="1"/>
        <v>日</v>
      </c>
      <c r="G24" s="57" t="s">
        <v>8</v>
      </c>
      <c r="H24" s="7">
        <f t="shared" si="14"/>
        <v>45580</v>
      </c>
      <c r="I24" s="24" t="str">
        <f t="shared" si="2"/>
        <v>火</v>
      </c>
      <c r="J24" s="36"/>
      <c r="K24" s="50">
        <f t="shared" si="15"/>
        <v>45611</v>
      </c>
      <c r="L24" s="24" t="str">
        <f t="shared" si="3"/>
        <v>金</v>
      </c>
      <c r="M24" s="57" t="s">
        <v>8</v>
      </c>
      <c r="N24" s="7">
        <f t="shared" si="16"/>
        <v>45641</v>
      </c>
      <c r="O24" s="24" t="str">
        <f t="shared" si="4"/>
        <v>日</v>
      </c>
      <c r="P24" s="36" t="s">
        <v>8</v>
      </c>
      <c r="Q24" s="50" t="str">
        <f t="shared" si="17"/>
        <v/>
      </c>
      <c r="R24" s="24" t="str">
        <f t="shared" si="5"/>
        <v/>
      </c>
      <c r="S24" s="57"/>
      <c r="T24" s="7" t="str">
        <f t="shared" si="18"/>
        <v/>
      </c>
      <c r="U24" s="24" t="str">
        <f t="shared" si="6"/>
        <v/>
      </c>
      <c r="V24" s="36"/>
      <c r="W24" s="50" t="str">
        <f t="shared" si="19"/>
        <v/>
      </c>
      <c r="X24" s="24" t="str">
        <f t="shared" si="7"/>
        <v/>
      </c>
      <c r="Y24" s="57"/>
      <c r="Z24" s="7" t="str">
        <f t="shared" si="20"/>
        <v/>
      </c>
      <c r="AA24" s="24" t="str">
        <f t="shared" si="8"/>
        <v/>
      </c>
      <c r="AB24" s="36"/>
      <c r="AC24" s="50" t="str">
        <f t="shared" si="21"/>
        <v/>
      </c>
      <c r="AD24" s="24" t="str">
        <f t="shared" si="9"/>
        <v/>
      </c>
      <c r="AE24" s="57"/>
      <c r="AF24" s="7" t="str">
        <f t="shared" si="22"/>
        <v/>
      </c>
      <c r="AG24" s="24" t="str">
        <f t="shared" si="10"/>
        <v/>
      </c>
      <c r="AH24" s="36"/>
      <c r="AI24" s="50" t="str">
        <f t="shared" si="23"/>
        <v/>
      </c>
      <c r="AJ24" s="24" t="str">
        <f t="shared" si="11"/>
        <v/>
      </c>
      <c r="AK24" s="36"/>
    </row>
    <row r="25" spans="2:40" ht="19.5" customHeight="1">
      <c r="B25" s="7">
        <f t="shared" si="12"/>
        <v>45520</v>
      </c>
      <c r="C25" s="24" t="str">
        <f t="shared" si="0"/>
        <v>金</v>
      </c>
      <c r="D25" s="36" t="s">
        <v>27</v>
      </c>
      <c r="E25" s="50">
        <f t="shared" si="13"/>
        <v>45551</v>
      </c>
      <c r="F25" s="24" t="str">
        <f t="shared" si="1"/>
        <v>月</v>
      </c>
      <c r="G25" s="57"/>
      <c r="H25" s="7">
        <f t="shared" si="14"/>
        <v>45581</v>
      </c>
      <c r="I25" s="24" t="str">
        <f t="shared" si="2"/>
        <v>水</v>
      </c>
      <c r="J25" s="36"/>
      <c r="K25" s="50">
        <f t="shared" si="15"/>
        <v>45612</v>
      </c>
      <c r="L25" s="24" t="str">
        <f t="shared" si="3"/>
        <v>土</v>
      </c>
      <c r="M25" s="57" t="s">
        <v>8</v>
      </c>
      <c r="N25" s="7">
        <f t="shared" si="16"/>
        <v>45642</v>
      </c>
      <c r="O25" s="24" t="str">
        <f t="shared" si="4"/>
        <v>月</v>
      </c>
      <c r="P25" s="36"/>
      <c r="Q25" s="50" t="str">
        <f t="shared" si="17"/>
        <v/>
      </c>
      <c r="R25" s="24" t="str">
        <f t="shared" si="5"/>
        <v/>
      </c>
      <c r="S25" s="57"/>
      <c r="T25" s="7" t="str">
        <f t="shared" si="18"/>
        <v/>
      </c>
      <c r="U25" s="24" t="str">
        <f t="shared" si="6"/>
        <v/>
      </c>
      <c r="V25" s="36"/>
      <c r="W25" s="50" t="str">
        <f t="shared" si="19"/>
        <v/>
      </c>
      <c r="X25" s="24" t="str">
        <f t="shared" si="7"/>
        <v/>
      </c>
      <c r="Y25" s="57"/>
      <c r="Z25" s="7" t="str">
        <f t="shared" si="20"/>
        <v/>
      </c>
      <c r="AA25" s="24" t="str">
        <f t="shared" si="8"/>
        <v/>
      </c>
      <c r="AB25" s="36"/>
      <c r="AC25" s="50" t="str">
        <f t="shared" si="21"/>
        <v/>
      </c>
      <c r="AD25" s="24" t="str">
        <f t="shared" si="9"/>
        <v/>
      </c>
      <c r="AE25" s="57"/>
      <c r="AF25" s="7" t="str">
        <f t="shared" si="22"/>
        <v/>
      </c>
      <c r="AG25" s="24" t="str">
        <f t="shared" si="10"/>
        <v/>
      </c>
      <c r="AH25" s="36"/>
      <c r="AI25" s="50" t="str">
        <f t="shared" si="23"/>
        <v/>
      </c>
      <c r="AJ25" s="24" t="str">
        <f t="shared" si="11"/>
        <v/>
      </c>
      <c r="AK25" s="36"/>
    </row>
    <row r="26" spans="2:40" ht="19.5" customHeight="1">
      <c r="B26" s="7">
        <f t="shared" si="12"/>
        <v>45521</v>
      </c>
      <c r="C26" s="24" t="str">
        <f t="shared" si="0"/>
        <v>土</v>
      </c>
      <c r="D26" s="36" t="s">
        <v>27</v>
      </c>
      <c r="E26" s="50">
        <f t="shared" si="13"/>
        <v>45552</v>
      </c>
      <c r="F26" s="24" t="str">
        <f t="shared" si="1"/>
        <v>火</v>
      </c>
      <c r="G26" s="57"/>
      <c r="H26" s="7">
        <f t="shared" si="14"/>
        <v>45582</v>
      </c>
      <c r="I26" s="24" t="str">
        <f t="shared" si="2"/>
        <v>木</v>
      </c>
      <c r="J26" s="36"/>
      <c r="K26" s="50">
        <f t="shared" si="15"/>
        <v>45613</v>
      </c>
      <c r="L26" s="24" t="str">
        <f t="shared" si="3"/>
        <v>日</v>
      </c>
      <c r="M26" s="57"/>
      <c r="N26" s="7">
        <f t="shared" si="16"/>
        <v>45643</v>
      </c>
      <c r="O26" s="24" t="str">
        <f t="shared" si="4"/>
        <v>火</v>
      </c>
      <c r="P26" s="36"/>
      <c r="Q26" s="50" t="str">
        <f t="shared" si="17"/>
        <v/>
      </c>
      <c r="R26" s="24" t="str">
        <f t="shared" si="5"/>
        <v/>
      </c>
      <c r="S26" s="57"/>
      <c r="T26" s="7" t="str">
        <f t="shared" si="18"/>
        <v/>
      </c>
      <c r="U26" s="24" t="str">
        <f t="shared" si="6"/>
        <v/>
      </c>
      <c r="V26" s="36"/>
      <c r="W26" s="50" t="str">
        <f t="shared" si="19"/>
        <v/>
      </c>
      <c r="X26" s="24" t="str">
        <f t="shared" si="7"/>
        <v/>
      </c>
      <c r="Y26" s="57"/>
      <c r="Z26" s="7" t="str">
        <f t="shared" si="20"/>
        <v/>
      </c>
      <c r="AA26" s="24" t="str">
        <f t="shared" si="8"/>
        <v/>
      </c>
      <c r="AB26" s="36"/>
      <c r="AC26" s="50" t="str">
        <f t="shared" si="21"/>
        <v/>
      </c>
      <c r="AD26" s="24" t="str">
        <f t="shared" si="9"/>
        <v/>
      </c>
      <c r="AE26" s="57"/>
      <c r="AF26" s="7" t="str">
        <f t="shared" si="22"/>
        <v/>
      </c>
      <c r="AG26" s="24" t="str">
        <f t="shared" si="10"/>
        <v/>
      </c>
      <c r="AH26" s="36"/>
      <c r="AI26" s="50" t="str">
        <f t="shared" si="23"/>
        <v/>
      </c>
      <c r="AJ26" s="24" t="str">
        <f t="shared" si="11"/>
        <v/>
      </c>
      <c r="AK26" s="36"/>
    </row>
    <row r="27" spans="2:40" ht="19.5" customHeight="1">
      <c r="B27" s="7">
        <f t="shared" si="12"/>
        <v>45522</v>
      </c>
      <c r="C27" s="24" t="str">
        <f t="shared" si="0"/>
        <v>日</v>
      </c>
      <c r="D27" s="36" t="s">
        <v>27</v>
      </c>
      <c r="E27" s="50">
        <f t="shared" si="13"/>
        <v>45553</v>
      </c>
      <c r="F27" s="24" t="str">
        <f t="shared" si="1"/>
        <v>水</v>
      </c>
      <c r="G27" s="57"/>
      <c r="H27" s="7">
        <f t="shared" si="14"/>
        <v>45583</v>
      </c>
      <c r="I27" s="24" t="str">
        <f t="shared" si="2"/>
        <v>金</v>
      </c>
      <c r="J27" s="36"/>
      <c r="K27" s="50">
        <f t="shared" si="15"/>
        <v>45614</v>
      </c>
      <c r="L27" s="24" t="str">
        <f t="shared" si="3"/>
        <v>月</v>
      </c>
      <c r="M27" s="57"/>
      <c r="N27" s="7">
        <f t="shared" si="16"/>
        <v>45644</v>
      </c>
      <c r="O27" s="24" t="str">
        <f t="shared" si="4"/>
        <v>水</v>
      </c>
      <c r="P27" s="36"/>
      <c r="Q27" s="50" t="str">
        <f t="shared" si="17"/>
        <v/>
      </c>
      <c r="R27" s="24" t="str">
        <f t="shared" si="5"/>
        <v/>
      </c>
      <c r="S27" s="57"/>
      <c r="T27" s="7" t="str">
        <f t="shared" si="18"/>
        <v/>
      </c>
      <c r="U27" s="24" t="str">
        <f t="shared" si="6"/>
        <v/>
      </c>
      <c r="V27" s="36"/>
      <c r="W27" s="50" t="str">
        <f t="shared" si="19"/>
        <v/>
      </c>
      <c r="X27" s="24" t="str">
        <f t="shared" si="7"/>
        <v/>
      </c>
      <c r="Y27" s="57"/>
      <c r="Z27" s="7" t="str">
        <f t="shared" si="20"/>
        <v/>
      </c>
      <c r="AA27" s="24" t="str">
        <f t="shared" si="8"/>
        <v/>
      </c>
      <c r="AB27" s="36"/>
      <c r="AC27" s="50" t="str">
        <f t="shared" si="21"/>
        <v/>
      </c>
      <c r="AD27" s="24" t="str">
        <f t="shared" si="9"/>
        <v/>
      </c>
      <c r="AE27" s="57"/>
      <c r="AF27" s="7" t="str">
        <f t="shared" si="22"/>
        <v/>
      </c>
      <c r="AG27" s="24" t="str">
        <f t="shared" si="10"/>
        <v/>
      </c>
      <c r="AH27" s="36"/>
      <c r="AI27" s="50" t="str">
        <f t="shared" si="23"/>
        <v/>
      </c>
      <c r="AJ27" s="24" t="str">
        <f t="shared" si="11"/>
        <v/>
      </c>
      <c r="AK27" s="36"/>
    </row>
    <row r="28" spans="2:40" ht="19.5" customHeight="1">
      <c r="B28" s="7">
        <f t="shared" si="12"/>
        <v>45523</v>
      </c>
      <c r="C28" s="24" t="str">
        <f t="shared" si="0"/>
        <v>月</v>
      </c>
      <c r="D28" s="36" t="s">
        <v>27</v>
      </c>
      <c r="E28" s="50">
        <f t="shared" si="13"/>
        <v>45554</v>
      </c>
      <c r="F28" s="24" t="str">
        <f t="shared" si="1"/>
        <v>木</v>
      </c>
      <c r="G28" s="57"/>
      <c r="H28" s="7">
        <f t="shared" si="14"/>
        <v>45584</v>
      </c>
      <c r="I28" s="24" t="str">
        <f t="shared" si="2"/>
        <v>土</v>
      </c>
      <c r="J28" s="36" t="s">
        <v>8</v>
      </c>
      <c r="K28" s="50">
        <f t="shared" si="15"/>
        <v>45615</v>
      </c>
      <c r="L28" s="24" t="str">
        <f t="shared" si="3"/>
        <v>火</v>
      </c>
      <c r="M28" s="57"/>
      <c r="N28" s="7">
        <f t="shared" si="16"/>
        <v>45645</v>
      </c>
      <c r="O28" s="24" t="str">
        <f t="shared" si="4"/>
        <v>木</v>
      </c>
      <c r="P28" s="36"/>
      <c r="Q28" s="50" t="str">
        <f t="shared" si="17"/>
        <v/>
      </c>
      <c r="R28" s="24" t="str">
        <f t="shared" si="5"/>
        <v/>
      </c>
      <c r="S28" s="57"/>
      <c r="T28" s="7" t="str">
        <f t="shared" si="18"/>
        <v/>
      </c>
      <c r="U28" s="24" t="str">
        <f t="shared" si="6"/>
        <v/>
      </c>
      <c r="V28" s="36"/>
      <c r="W28" s="50" t="str">
        <f t="shared" si="19"/>
        <v/>
      </c>
      <c r="X28" s="24" t="str">
        <f t="shared" si="7"/>
        <v/>
      </c>
      <c r="Y28" s="57"/>
      <c r="Z28" s="7" t="str">
        <f t="shared" si="20"/>
        <v/>
      </c>
      <c r="AA28" s="24" t="str">
        <f t="shared" si="8"/>
        <v/>
      </c>
      <c r="AB28" s="36"/>
      <c r="AC28" s="50" t="str">
        <f t="shared" si="21"/>
        <v/>
      </c>
      <c r="AD28" s="24" t="str">
        <f t="shared" si="9"/>
        <v/>
      </c>
      <c r="AE28" s="57"/>
      <c r="AF28" s="7" t="str">
        <f t="shared" si="22"/>
        <v/>
      </c>
      <c r="AG28" s="24" t="str">
        <f t="shared" si="10"/>
        <v/>
      </c>
      <c r="AH28" s="36"/>
      <c r="AI28" s="50" t="str">
        <f t="shared" si="23"/>
        <v/>
      </c>
      <c r="AJ28" s="24" t="str">
        <f t="shared" si="11"/>
        <v/>
      </c>
      <c r="AK28" s="36"/>
    </row>
    <row r="29" spans="2:40" ht="19.5" customHeight="1">
      <c r="B29" s="7">
        <f t="shared" si="12"/>
        <v>45524</v>
      </c>
      <c r="C29" s="24" t="str">
        <f t="shared" si="0"/>
        <v>火</v>
      </c>
      <c r="D29" s="36" t="s">
        <v>27</v>
      </c>
      <c r="E29" s="50">
        <f t="shared" si="13"/>
        <v>45555</v>
      </c>
      <c r="F29" s="24" t="str">
        <f t="shared" si="1"/>
        <v>金</v>
      </c>
      <c r="G29" s="57"/>
      <c r="H29" s="7">
        <f t="shared" si="14"/>
        <v>45585</v>
      </c>
      <c r="I29" s="24" t="str">
        <f t="shared" si="2"/>
        <v>日</v>
      </c>
      <c r="J29" s="36" t="s">
        <v>8</v>
      </c>
      <c r="K29" s="50">
        <f t="shared" si="15"/>
        <v>45616</v>
      </c>
      <c r="L29" s="24" t="str">
        <f t="shared" si="3"/>
        <v>水</v>
      </c>
      <c r="M29" s="57"/>
      <c r="N29" s="7">
        <f t="shared" si="16"/>
        <v>45646</v>
      </c>
      <c r="O29" s="24" t="str">
        <f t="shared" si="4"/>
        <v>金</v>
      </c>
      <c r="P29" s="36"/>
      <c r="Q29" s="50" t="str">
        <f t="shared" si="17"/>
        <v/>
      </c>
      <c r="R29" s="24" t="str">
        <f t="shared" si="5"/>
        <v/>
      </c>
      <c r="S29" s="57"/>
      <c r="T29" s="7" t="str">
        <f t="shared" si="18"/>
        <v/>
      </c>
      <c r="U29" s="24" t="str">
        <f t="shared" si="6"/>
        <v/>
      </c>
      <c r="V29" s="36"/>
      <c r="W29" s="50" t="str">
        <f t="shared" si="19"/>
        <v/>
      </c>
      <c r="X29" s="24" t="str">
        <f t="shared" si="7"/>
        <v/>
      </c>
      <c r="Y29" s="57"/>
      <c r="Z29" s="7" t="str">
        <f t="shared" si="20"/>
        <v/>
      </c>
      <c r="AA29" s="24" t="str">
        <f t="shared" si="8"/>
        <v/>
      </c>
      <c r="AB29" s="36"/>
      <c r="AC29" s="50" t="str">
        <f t="shared" si="21"/>
        <v/>
      </c>
      <c r="AD29" s="24" t="str">
        <f t="shared" si="9"/>
        <v/>
      </c>
      <c r="AE29" s="57"/>
      <c r="AF29" s="7" t="str">
        <f t="shared" si="22"/>
        <v/>
      </c>
      <c r="AG29" s="24" t="str">
        <f t="shared" si="10"/>
        <v/>
      </c>
      <c r="AH29" s="36"/>
      <c r="AI29" s="50" t="str">
        <f t="shared" si="23"/>
        <v/>
      </c>
      <c r="AJ29" s="24" t="str">
        <f t="shared" si="11"/>
        <v/>
      </c>
      <c r="AK29" s="36"/>
    </row>
    <row r="30" spans="2:40" ht="19.5" customHeight="1">
      <c r="B30" s="7">
        <f t="shared" si="12"/>
        <v>45525</v>
      </c>
      <c r="C30" s="24" t="str">
        <f t="shared" si="0"/>
        <v>水</v>
      </c>
      <c r="D30" s="36" t="s">
        <v>7</v>
      </c>
      <c r="E30" s="50">
        <f t="shared" si="13"/>
        <v>45556</v>
      </c>
      <c r="F30" s="24" t="str">
        <f t="shared" si="1"/>
        <v>土</v>
      </c>
      <c r="G30" s="57" t="s">
        <v>8</v>
      </c>
      <c r="H30" s="7">
        <f t="shared" si="14"/>
        <v>45586</v>
      </c>
      <c r="I30" s="24" t="str">
        <f t="shared" si="2"/>
        <v>月</v>
      </c>
      <c r="J30" s="36"/>
      <c r="K30" s="50">
        <f t="shared" si="15"/>
        <v>45617</v>
      </c>
      <c r="L30" s="24" t="str">
        <f t="shared" si="3"/>
        <v>木</v>
      </c>
      <c r="M30" s="57"/>
      <c r="N30" s="7">
        <f t="shared" si="16"/>
        <v>45647</v>
      </c>
      <c r="O30" s="24" t="str">
        <f t="shared" si="4"/>
        <v>土</v>
      </c>
      <c r="P30" s="36" t="s">
        <v>27</v>
      </c>
      <c r="Q30" s="50" t="str">
        <f t="shared" si="17"/>
        <v/>
      </c>
      <c r="R30" s="24" t="str">
        <f t="shared" si="5"/>
        <v/>
      </c>
      <c r="S30" s="57"/>
      <c r="T30" s="7" t="str">
        <f t="shared" si="18"/>
        <v/>
      </c>
      <c r="U30" s="24" t="str">
        <f t="shared" si="6"/>
        <v/>
      </c>
      <c r="V30" s="36"/>
      <c r="W30" s="50" t="str">
        <f t="shared" si="19"/>
        <v/>
      </c>
      <c r="X30" s="24" t="str">
        <f t="shared" si="7"/>
        <v/>
      </c>
      <c r="Y30" s="57"/>
      <c r="Z30" s="7" t="str">
        <f t="shared" si="20"/>
        <v/>
      </c>
      <c r="AA30" s="24" t="str">
        <f t="shared" si="8"/>
        <v/>
      </c>
      <c r="AB30" s="36"/>
      <c r="AC30" s="50" t="str">
        <f t="shared" si="21"/>
        <v/>
      </c>
      <c r="AD30" s="24" t="str">
        <f t="shared" si="9"/>
        <v/>
      </c>
      <c r="AE30" s="57"/>
      <c r="AF30" s="7" t="str">
        <f t="shared" si="22"/>
        <v/>
      </c>
      <c r="AG30" s="24" t="str">
        <f t="shared" si="10"/>
        <v/>
      </c>
      <c r="AH30" s="36"/>
      <c r="AI30" s="50" t="str">
        <f t="shared" si="23"/>
        <v/>
      </c>
      <c r="AJ30" s="24" t="str">
        <f t="shared" si="11"/>
        <v/>
      </c>
      <c r="AK30" s="36"/>
      <c r="AN30" s="1" t="s">
        <v>17</v>
      </c>
    </row>
    <row r="31" spans="2:40" ht="19.5" customHeight="1">
      <c r="B31" s="7">
        <f t="shared" si="12"/>
        <v>45526</v>
      </c>
      <c r="C31" s="24" t="str">
        <f t="shared" si="0"/>
        <v>木</v>
      </c>
      <c r="D31" s="36" t="s">
        <v>7</v>
      </c>
      <c r="E31" s="50">
        <f t="shared" si="13"/>
        <v>45557</v>
      </c>
      <c r="F31" s="24" t="str">
        <f t="shared" si="1"/>
        <v>日</v>
      </c>
      <c r="G31" s="57" t="s">
        <v>8</v>
      </c>
      <c r="H31" s="7">
        <f t="shared" si="14"/>
        <v>45587</v>
      </c>
      <c r="I31" s="24" t="str">
        <f t="shared" si="2"/>
        <v>火</v>
      </c>
      <c r="J31" s="36"/>
      <c r="K31" s="50">
        <f t="shared" si="15"/>
        <v>45618</v>
      </c>
      <c r="L31" s="24" t="str">
        <f t="shared" si="3"/>
        <v>金</v>
      </c>
      <c r="M31" s="57"/>
      <c r="N31" s="7">
        <f t="shared" si="16"/>
        <v>45648</v>
      </c>
      <c r="O31" s="24" t="str">
        <f t="shared" si="4"/>
        <v>日</v>
      </c>
      <c r="P31" s="36" t="s">
        <v>27</v>
      </c>
      <c r="Q31" s="50" t="str">
        <f t="shared" si="17"/>
        <v/>
      </c>
      <c r="R31" s="24" t="str">
        <f t="shared" si="5"/>
        <v/>
      </c>
      <c r="S31" s="57"/>
      <c r="T31" s="7" t="str">
        <f t="shared" si="18"/>
        <v/>
      </c>
      <c r="U31" s="24" t="str">
        <f t="shared" si="6"/>
        <v/>
      </c>
      <c r="V31" s="36"/>
      <c r="W31" s="50" t="str">
        <f t="shared" si="19"/>
        <v/>
      </c>
      <c r="X31" s="24" t="str">
        <f t="shared" si="7"/>
        <v/>
      </c>
      <c r="Y31" s="57"/>
      <c r="Z31" s="7" t="str">
        <f t="shared" si="20"/>
        <v/>
      </c>
      <c r="AA31" s="24" t="str">
        <f t="shared" si="8"/>
        <v/>
      </c>
      <c r="AB31" s="36"/>
      <c r="AC31" s="50" t="str">
        <f t="shared" si="21"/>
        <v/>
      </c>
      <c r="AD31" s="24" t="str">
        <f t="shared" si="9"/>
        <v/>
      </c>
      <c r="AE31" s="57"/>
      <c r="AF31" s="7" t="str">
        <f t="shared" si="22"/>
        <v/>
      </c>
      <c r="AG31" s="24" t="str">
        <f t="shared" si="10"/>
        <v/>
      </c>
      <c r="AH31" s="36"/>
      <c r="AI31" s="50" t="str">
        <f t="shared" si="23"/>
        <v/>
      </c>
      <c r="AJ31" s="24" t="str">
        <f t="shared" si="11"/>
        <v/>
      </c>
      <c r="AK31" s="36"/>
    </row>
    <row r="32" spans="2:40" ht="19.5" customHeight="1">
      <c r="B32" s="7">
        <f t="shared" si="12"/>
        <v>45527</v>
      </c>
      <c r="C32" s="24" t="str">
        <f t="shared" si="0"/>
        <v>金</v>
      </c>
      <c r="D32" s="36" t="s">
        <v>7</v>
      </c>
      <c r="E32" s="50">
        <f t="shared" si="13"/>
        <v>45558</v>
      </c>
      <c r="F32" s="24" t="str">
        <f t="shared" si="1"/>
        <v>月</v>
      </c>
      <c r="G32" s="57"/>
      <c r="H32" s="7">
        <f t="shared" si="14"/>
        <v>45588</v>
      </c>
      <c r="I32" s="24" t="str">
        <f t="shared" si="2"/>
        <v>水</v>
      </c>
      <c r="J32" s="36"/>
      <c r="K32" s="50">
        <f t="shared" si="15"/>
        <v>45619</v>
      </c>
      <c r="L32" s="24" t="str">
        <f t="shared" si="3"/>
        <v>土</v>
      </c>
      <c r="M32" s="57" t="s">
        <v>8</v>
      </c>
      <c r="N32" s="7">
        <f t="shared" si="16"/>
        <v>45649</v>
      </c>
      <c r="O32" s="24" t="str">
        <f t="shared" si="4"/>
        <v>月</v>
      </c>
      <c r="P32" s="36" t="s">
        <v>27</v>
      </c>
      <c r="Q32" s="50" t="str">
        <f t="shared" si="17"/>
        <v/>
      </c>
      <c r="R32" s="24" t="str">
        <f t="shared" si="5"/>
        <v/>
      </c>
      <c r="S32" s="57"/>
      <c r="T32" s="7" t="str">
        <f t="shared" si="18"/>
        <v/>
      </c>
      <c r="U32" s="24" t="str">
        <f t="shared" si="6"/>
        <v/>
      </c>
      <c r="V32" s="36"/>
      <c r="W32" s="50" t="str">
        <f t="shared" si="19"/>
        <v/>
      </c>
      <c r="X32" s="24" t="str">
        <f t="shared" si="7"/>
        <v/>
      </c>
      <c r="Y32" s="57"/>
      <c r="Z32" s="7" t="str">
        <f t="shared" si="20"/>
        <v/>
      </c>
      <c r="AA32" s="24" t="str">
        <f t="shared" si="8"/>
        <v/>
      </c>
      <c r="AB32" s="36"/>
      <c r="AC32" s="50" t="str">
        <f t="shared" si="21"/>
        <v/>
      </c>
      <c r="AD32" s="24" t="str">
        <f t="shared" si="9"/>
        <v/>
      </c>
      <c r="AE32" s="57"/>
      <c r="AF32" s="7" t="str">
        <f t="shared" si="22"/>
        <v/>
      </c>
      <c r="AG32" s="24" t="str">
        <f t="shared" si="10"/>
        <v/>
      </c>
      <c r="AH32" s="36"/>
      <c r="AI32" s="50" t="str">
        <f t="shared" si="23"/>
        <v/>
      </c>
      <c r="AJ32" s="24" t="str">
        <f t="shared" si="11"/>
        <v/>
      </c>
      <c r="AK32" s="36"/>
    </row>
    <row r="33" spans="2:39" ht="19.5" customHeight="1">
      <c r="B33" s="7">
        <f t="shared" si="12"/>
        <v>45528</v>
      </c>
      <c r="C33" s="24" t="str">
        <f t="shared" si="0"/>
        <v>土</v>
      </c>
      <c r="D33" s="36" t="s">
        <v>8</v>
      </c>
      <c r="E33" s="50">
        <f t="shared" si="13"/>
        <v>45559</v>
      </c>
      <c r="F33" s="24" t="str">
        <f t="shared" si="1"/>
        <v>火</v>
      </c>
      <c r="G33" s="57"/>
      <c r="H33" s="7">
        <f t="shared" si="14"/>
        <v>45589</v>
      </c>
      <c r="I33" s="24" t="str">
        <f t="shared" si="2"/>
        <v>木</v>
      </c>
      <c r="J33" s="36" t="s">
        <v>8</v>
      </c>
      <c r="K33" s="50">
        <f t="shared" si="15"/>
        <v>45620</v>
      </c>
      <c r="L33" s="24" t="str">
        <f t="shared" si="3"/>
        <v>日</v>
      </c>
      <c r="M33" s="57" t="s">
        <v>8</v>
      </c>
      <c r="N33" s="7">
        <f t="shared" si="16"/>
        <v>45650</v>
      </c>
      <c r="O33" s="24" t="str">
        <f t="shared" si="4"/>
        <v>火</v>
      </c>
      <c r="P33" s="36" t="s">
        <v>27</v>
      </c>
      <c r="Q33" s="50" t="str">
        <f t="shared" si="17"/>
        <v/>
      </c>
      <c r="R33" s="24" t="str">
        <f t="shared" si="5"/>
        <v/>
      </c>
      <c r="S33" s="57"/>
      <c r="T33" s="7" t="str">
        <f t="shared" si="18"/>
        <v/>
      </c>
      <c r="U33" s="24" t="str">
        <f t="shared" si="6"/>
        <v/>
      </c>
      <c r="V33" s="36"/>
      <c r="W33" s="50" t="str">
        <f t="shared" si="19"/>
        <v/>
      </c>
      <c r="X33" s="24" t="str">
        <f t="shared" si="7"/>
        <v/>
      </c>
      <c r="Y33" s="57"/>
      <c r="Z33" s="7" t="str">
        <f t="shared" si="20"/>
        <v/>
      </c>
      <c r="AA33" s="24" t="str">
        <f t="shared" si="8"/>
        <v/>
      </c>
      <c r="AB33" s="36"/>
      <c r="AC33" s="50" t="str">
        <f t="shared" si="21"/>
        <v/>
      </c>
      <c r="AD33" s="24" t="str">
        <f t="shared" si="9"/>
        <v/>
      </c>
      <c r="AE33" s="57"/>
      <c r="AF33" s="7" t="str">
        <f t="shared" si="22"/>
        <v/>
      </c>
      <c r="AG33" s="24" t="str">
        <f t="shared" si="10"/>
        <v/>
      </c>
      <c r="AH33" s="36"/>
      <c r="AI33" s="50" t="str">
        <f t="shared" si="23"/>
        <v/>
      </c>
      <c r="AJ33" s="24" t="str">
        <f t="shared" si="11"/>
        <v/>
      </c>
      <c r="AK33" s="36"/>
    </row>
    <row r="34" spans="2:39" ht="19.5" customHeight="1">
      <c r="B34" s="7">
        <f t="shared" si="12"/>
        <v>45529</v>
      </c>
      <c r="C34" s="24" t="str">
        <f t="shared" si="0"/>
        <v>日</v>
      </c>
      <c r="D34" s="36" t="s">
        <v>8</v>
      </c>
      <c r="E34" s="50">
        <f t="shared" si="13"/>
        <v>45560</v>
      </c>
      <c r="F34" s="24" t="str">
        <f t="shared" si="1"/>
        <v>水</v>
      </c>
      <c r="G34" s="57"/>
      <c r="H34" s="7">
        <f t="shared" si="14"/>
        <v>45590</v>
      </c>
      <c r="I34" s="24" t="str">
        <f t="shared" si="2"/>
        <v>金</v>
      </c>
      <c r="J34" s="36"/>
      <c r="K34" s="50">
        <f t="shared" si="15"/>
        <v>45621</v>
      </c>
      <c r="L34" s="24" t="str">
        <f t="shared" si="3"/>
        <v>月</v>
      </c>
      <c r="M34" s="57"/>
      <c r="N34" s="7">
        <f t="shared" si="16"/>
        <v>45651</v>
      </c>
      <c r="O34" s="24" t="str">
        <f t="shared" si="4"/>
        <v>水</v>
      </c>
      <c r="P34" s="36" t="s">
        <v>27</v>
      </c>
      <c r="Q34" s="50" t="str">
        <f t="shared" si="17"/>
        <v/>
      </c>
      <c r="R34" s="24" t="str">
        <f t="shared" si="5"/>
        <v/>
      </c>
      <c r="S34" s="57"/>
      <c r="T34" s="7" t="str">
        <f t="shared" si="18"/>
        <v/>
      </c>
      <c r="U34" s="24" t="str">
        <f t="shared" si="6"/>
        <v/>
      </c>
      <c r="V34" s="36"/>
      <c r="W34" s="50" t="str">
        <f t="shared" si="19"/>
        <v/>
      </c>
      <c r="X34" s="24" t="str">
        <f t="shared" si="7"/>
        <v/>
      </c>
      <c r="Y34" s="57"/>
      <c r="Z34" s="7" t="str">
        <f t="shared" si="20"/>
        <v/>
      </c>
      <c r="AA34" s="24" t="str">
        <f t="shared" si="8"/>
        <v/>
      </c>
      <c r="AB34" s="36"/>
      <c r="AC34" s="50" t="str">
        <f t="shared" si="21"/>
        <v/>
      </c>
      <c r="AD34" s="24" t="str">
        <f t="shared" si="9"/>
        <v/>
      </c>
      <c r="AE34" s="57"/>
      <c r="AF34" s="7" t="str">
        <f t="shared" si="22"/>
        <v/>
      </c>
      <c r="AG34" s="24" t="str">
        <f t="shared" si="10"/>
        <v/>
      </c>
      <c r="AH34" s="36"/>
      <c r="AI34" s="50" t="str">
        <f t="shared" si="23"/>
        <v/>
      </c>
      <c r="AJ34" s="24" t="str">
        <f t="shared" si="11"/>
        <v/>
      </c>
      <c r="AK34" s="36"/>
    </row>
    <row r="35" spans="2:39" ht="19.5" customHeight="1">
      <c r="B35" s="7">
        <f t="shared" si="12"/>
        <v>45530</v>
      </c>
      <c r="C35" s="24" t="str">
        <f t="shared" si="0"/>
        <v>月</v>
      </c>
      <c r="D35" s="36"/>
      <c r="E35" s="50">
        <f t="shared" si="13"/>
        <v>45561</v>
      </c>
      <c r="F35" s="24" t="str">
        <f t="shared" si="1"/>
        <v>木</v>
      </c>
      <c r="G35" s="57"/>
      <c r="H35" s="7">
        <f t="shared" si="14"/>
        <v>45591</v>
      </c>
      <c r="I35" s="24" t="str">
        <f t="shared" si="2"/>
        <v>土</v>
      </c>
      <c r="J35" s="36" t="s">
        <v>8</v>
      </c>
      <c r="K35" s="50">
        <f t="shared" si="15"/>
        <v>45622</v>
      </c>
      <c r="L35" s="24" t="str">
        <f t="shared" si="3"/>
        <v>火</v>
      </c>
      <c r="M35" s="57"/>
      <c r="N35" s="7">
        <f t="shared" si="16"/>
        <v>45652</v>
      </c>
      <c r="O35" s="24" t="str">
        <f t="shared" si="4"/>
        <v>木</v>
      </c>
      <c r="P35" s="36" t="s">
        <v>27</v>
      </c>
      <c r="Q35" s="50" t="str">
        <f t="shared" si="17"/>
        <v/>
      </c>
      <c r="R35" s="24" t="str">
        <f t="shared" si="5"/>
        <v/>
      </c>
      <c r="S35" s="57"/>
      <c r="T35" s="7" t="str">
        <f t="shared" si="18"/>
        <v/>
      </c>
      <c r="U35" s="24" t="str">
        <f t="shared" si="6"/>
        <v/>
      </c>
      <c r="V35" s="36"/>
      <c r="W35" s="50" t="str">
        <f t="shared" si="19"/>
        <v/>
      </c>
      <c r="X35" s="24" t="str">
        <f t="shared" si="7"/>
        <v/>
      </c>
      <c r="Y35" s="57"/>
      <c r="Z35" s="7" t="str">
        <f t="shared" si="20"/>
        <v/>
      </c>
      <c r="AA35" s="24" t="str">
        <f t="shared" si="8"/>
        <v/>
      </c>
      <c r="AB35" s="36"/>
      <c r="AC35" s="50" t="str">
        <f t="shared" si="21"/>
        <v/>
      </c>
      <c r="AD35" s="24" t="str">
        <f t="shared" si="9"/>
        <v/>
      </c>
      <c r="AE35" s="57"/>
      <c r="AF35" s="7" t="str">
        <f t="shared" si="22"/>
        <v/>
      </c>
      <c r="AG35" s="24" t="str">
        <f t="shared" si="10"/>
        <v/>
      </c>
      <c r="AH35" s="36"/>
      <c r="AI35" s="50" t="str">
        <f t="shared" si="23"/>
        <v/>
      </c>
      <c r="AJ35" s="24" t="str">
        <f t="shared" si="11"/>
        <v/>
      </c>
      <c r="AK35" s="36"/>
    </row>
    <row r="36" spans="2:39" ht="19.5" customHeight="1">
      <c r="B36" s="7">
        <f t="shared" si="12"/>
        <v>45531</v>
      </c>
      <c r="C36" s="24" t="str">
        <f t="shared" si="0"/>
        <v>火</v>
      </c>
      <c r="D36" s="36"/>
      <c r="E36" s="50">
        <f t="shared" si="13"/>
        <v>45562</v>
      </c>
      <c r="F36" s="24" t="str">
        <f t="shared" si="1"/>
        <v>金</v>
      </c>
      <c r="G36" s="57"/>
      <c r="H36" s="7">
        <f t="shared" si="14"/>
        <v>45592</v>
      </c>
      <c r="I36" s="24" t="str">
        <f t="shared" si="2"/>
        <v>日</v>
      </c>
      <c r="J36" s="36"/>
      <c r="K36" s="50">
        <f t="shared" si="15"/>
        <v>45623</v>
      </c>
      <c r="L36" s="24" t="str">
        <f t="shared" si="3"/>
        <v>水</v>
      </c>
      <c r="M36" s="57"/>
      <c r="N36" s="7">
        <f t="shared" si="16"/>
        <v>45653</v>
      </c>
      <c r="O36" s="24" t="str">
        <f t="shared" si="4"/>
        <v>金</v>
      </c>
      <c r="P36" s="36" t="s">
        <v>27</v>
      </c>
      <c r="Q36" s="50" t="str">
        <f t="shared" si="17"/>
        <v/>
      </c>
      <c r="R36" s="24" t="str">
        <f t="shared" si="5"/>
        <v/>
      </c>
      <c r="S36" s="57"/>
      <c r="T36" s="7" t="str">
        <f t="shared" si="18"/>
        <v/>
      </c>
      <c r="U36" s="24" t="str">
        <f t="shared" si="6"/>
        <v/>
      </c>
      <c r="V36" s="36"/>
      <c r="W36" s="50" t="str">
        <f t="shared" si="19"/>
        <v/>
      </c>
      <c r="X36" s="24" t="str">
        <f t="shared" si="7"/>
        <v/>
      </c>
      <c r="Y36" s="57"/>
      <c r="Z36" s="7" t="str">
        <f t="shared" si="20"/>
        <v/>
      </c>
      <c r="AA36" s="24" t="str">
        <f t="shared" si="8"/>
        <v/>
      </c>
      <c r="AB36" s="36"/>
      <c r="AC36" s="50" t="str">
        <f t="shared" si="21"/>
        <v/>
      </c>
      <c r="AD36" s="24" t="str">
        <f t="shared" si="9"/>
        <v/>
      </c>
      <c r="AE36" s="57"/>
      <c r="AF36" s="7" t="str">
        <f t="shared" si="22"/>
        <v/>
      </c>
      <c r="AG36" s="24" t="str">
        <f t="shared" si="10"/>
        <v/>
      </c>
      <c r="AH36" s="36"/>
      <c r="AI36" s="50" t="str">
        <f t="shared" si="23"/>
        <v/>
      </c>
      <c r="AJ36" s="24" t="str">
        <f t="shared" si="11"/>
        <v/>
      </c>
      <c r="AK36" s="36"/>
    </row>
    <row r="37" spans="2:39" ht="19.5" customHeight="1">
      <c r="B37" s="7">
        <f t="shared" si="12"/>
        <v>45532</v>
      </c>
      <c r="C37" s="24" t="str">
        <f t="shared" si="0"/>
        <v>水</v>
      </c>
      <c r="D37" s="36"/>
      <c r="E37" s="50">
        <f t="shared" si="13"/>
        <v>45563</v>
      </c>
      <c r="F37" s="24" t="str">
        <f t="shared" si="1"/>
        <v>土</v>
      </c>
      <c r="G37" s="57" t="s">
        <v>8</v>
      </c>
      <c r="H37" s="7">
        <f t="shared" si="14"/>
        <v>45593</v>
      </c>
      <c r="I37" s="24" t="str">
        <f t="shared" si="2"/>
        <v>月</v>
      </c>
      <c r="J37" s="36"/>
      <c r="K37" s="50">
        <f t="shared" si="15"/>
        <v>45624</v>
      </c>
      <c r="L37" s="24" t="str">
        <f t="shared" si="3"/>
        <v>木</v>
      </c>
      <c r="M37" s="57"/>
      <c r="N37" s="7">
        <f t="shared" si="16"/>
        <v>45654</v>
      </c>
      <c r="O37" s="24" t="str">
        <f t="shared" si="4"/>
        <v>土</v>
      </c>
      <c r="P37" s="36" t="s">
        <v>27</v>
      </c>
      <c r="Q37" s="50" t="str">
        <f t="shared" si="17"/>
        <v/>
      </c>
      <c r="R37" s="24" t="str">
        <f t="shared" si="5"/>
        <v/>
      </c>
      <c r="S37" s="57"/>
      <c r="T37" s="7" t="str">
        <f t="shared" si="18"/>
        <v/>
      </c>
      <c r="U37" s="24" t="str">
        <f t="shared" si="6"/>
        <v/>
      </c>
      <c r="V37" s="36"/>
      <c r="W37" s="50" t="str">
        <f t="shared" si="19"/>
        <v/>
      </c>
      <c r="X37" s="24" t="str">
        <f t="shared" si="7"/>
        <v/>
      </c>
      <c r="Y37" s="57"/>
      <c r="Z37" s="7" t="str">
        <f t="shared" si="20"/>
        <v/>
      </c>
      <c r="AA37" s="24" t="str">
        <f t="shared" si="8"/>
        <v/>
      </c>
      <c r="AB37" s="36"/>
      <c r="AC37" s="50" t="str">
        <f t="shared" si="21"/>
        <v/>
      </c>
      <c r="AD37" s="24" t="str">
        <f t="shared" si="9"/>
        <v/>
      </c>
      <c r="AE37" s="57"/>
      <c r="AF37" s="7" t="str">
        <f t="shared" si="22"/>
        <v/>
      </c>
      <c r="AG37" s="24" t="str">
        <f t="shared" si="10"/>
        <v/>
      </c>
      <c r="AH37" s="36"/>
      <c r="AI37" s="50" t="str">
        <f t="shared" si="23"/>
        <v/>
      </c>
      <c r="AJ37" s="24" t="str">
        <f t="shared" si="11"/>
        <v/>
      </c>
      <c r="AK37" s="36"/>
    </row>
    <row r="38" spans="2:39" ht="19.5" customHeight="1">
      <c r="B38" s="7">
        <f t="shared" si="12"/>
        <v>45533</v>
      </c>
      <c r="C38" s="24" t="str">
        <f t="shared" si="0"/>
        <v>木</v>
      </c>
      <c r="D38" s="36"/>
      <c r="E38" s="50">
        <f t="shared" si="13"/>
        <v>45564</v>
      </c>
      <c r="F38" s="24" t="str">
        <f t="shared" si="1"/>
        <v>日</v>
      </c>
      <c r="G38" s="57" t="s">
        <v>8</v>
      </c>
      <c r="H38" s="7">
        <f t="shared" si="14"/>
        <v>45594</v>
      </c>
      <c r="I38" s="24" t="str">
        <f t="shared" si="2"/>
        <v>火</v>
      </c>
      <c r="J38" s="36"/>
      <c r="K38" s="50">
        <f t="shared" si="15"/>
        <v>45625</v>
      </c>
      <c r="L38" s="24" t="str">
        <f t="shared" si="3"/>
        <v>金</v>
      </c>
      <c r="M38" s="57"/>
      <c r="N38" s="7">
        <f t="shared" si="16"/>
        <v>45655</v>
      </c>
      <c r="O38" s="24" t="str">
        <f t="shared" si="4"/>
        <v>日</v>
      </c>
      <c r="P38" s="36" t="s">
        <v>27</v>
      </c>
      <c r="Q38" s="50" t="str">
        <f t="shared" si="17"/>
        <v/>
      </c>
      <c r="R38" s="24" t="str">
        <f t="shared" si="5"/>
        <v/>
      </c>
      <c r="S38" s="57"/>
      <c r="T38" s="7" t="str">
        <f t="shared" si="18"/>
        <v/>
      </c>
      <c r="U38" s="24" t="str">
        <f t="shared" si="6"/>
        <v/>
      </c>
      <c r="V38" s="36"/>
      <c r="W38" s="50" t="str">
        <f t="shared" si="19"/>
        <v/>
      </c>
      <c r="X38" s="24" t="str">
        <f t="shared" si="7"/>
        <v/>
      </c>
      <c r="Y38" s="57"/>
      <c r="Z38" s="7" t="str">
        <f t="shared" si="20"/>
        <v/>
      </c>
      <c r="AA38" s="24" t="str">
        <f t="shared" si="8"/>
        <v/>
      </c>
      <c r="AB38" s="36"/>
      <c r="AC38" s="50" t="str">
        <f t="shared" si="21"/>
        <v/>
      </c>
      <c r="AD38" s="24" t="str">
        <f t="shared" si="9"/>
        <v/>
      </c>
      <c r="AE38" s="57"/>
      <c r="AF38" s="7" t="str">
        <f t="shared" si="22"/>
        <v/>
      </c>
      <c r="AG38" s="24" t="str">
        <f t="shared" si="10"/>
        <v/>
      </c>
      <c r="AH38" s="36"/>
      <c r="AI38" s="50" t="str">
        <f t="shared" si="23"/>
        <v/>
      </c>
      <c r="AJ38" s="24" t="str">
        <f t="shared" si="11"/>
        <v/>
      </c>
      <c r="AK38" s="36"/>
    </row>
    <row r="39" spans="2:39" ht="19.5" customHeight="1">
      <c r="B39" s="7">
        <f t="shared" si="12"/>
        <v>45534</v>
      </c>
      <c r="C39" s="24" t="str">
        <f t="shared" si="0"/>
        <v>金</v>
      </c>
      <c r="D39" s="36"/>
      <c r="E39" s="50">
        <f t="shared" si="13"/>
        <v>45565</v>
      </c>
      <c r="F39" s="24" t="str">
        <f t="shared" si="1"/>
        <v>月</v>
      </c>
      <c r="G39" s="57"/>
      <c r="H39" s="7">
        <f t="shared" si="14"/>
        <v>45595</v>
      </c>
      <c r="I39" s="24" t="str">
        <f t="shared" si="2"/>
        <v>水</v>
      </c>
      <c r="J39" s="36"/>
      <c r="K39" s="50">
        <f t="shared" si="15"/>
        <v>45626</v>
      </c>
      <c r="L39" s="24" t="str">
        <f t="shared" si="3"/>
        <v>土</v>
      </c>
      <c r="M39" s="57" t="s">
        <v>8</v>
      </c>
      <c r="N39" s="7">
        <f t="shared" si="16"/>
        <v>45656</v>
      </c>
      <c r="O39" s="24" t="str">
        <f t="shared" si="4"/>
        <v>月</v>
      </c>
      <c r="P39" s="36" t="s">
        <v>27</v>
      </c>
      <c r="Q39" s="50" t="str">
        <f t="shared" si="17"/>
        <v/>
      </c>
      <c r="R39" s="24" t="str">
        <f t="shared" si="5"/>
        <v/>
      </c>
      <c r="S39" s="57"/>
      <c r="T39" s="7" t="str">
        <f t="shared" si="18"/>
        <v/>
      </c>
      <c r="U39" s="24" t="str">
        <f t="shared" si="6"/>
        <v/>
      </c>
      <c r="V39" s="36"/>
      <c r="W39" s="50" t="str">
        <f t="shared" si="19"/>
        <v/>
      </c>
      <c r="X39" s="24" t="str">
        <f t="shared" si="7"/>
        <v/>
      </c>
      <c r="Y39" s="57"/>
      <c r="Z39" s="7" t="str">
        <f t="shared" si="20"/>
        <v/>
      </c>
      <c r="AA39" s="24" t="str">
        <f t="shared" si="8"/>
        <v/>
      </c>
      <c r="AB39" s="36"/>
      <c r="AC39" s="50" t="str">
        <f t="shared" si="21"/>
        <v/>
      </c>
      <c r="AD39" s="24" t="str">
        <f t="shared" si="9"/>
        <v/>
      </c>
      <c r="AE39" s="57"/>
      <c r="AF39" s="7" t="str">
        <f t="shared" si="22"/>
        <v/>
      </c>
      <c r="AG39" s="24" t="str">
        <f t="shared" si="10"/>
        <v/>
      </c>
      <c r="AH39" s="36"/>
      <c r="AI39" s="50" t="str">
        <f t="shared" si="23"/>
        <v/>
      </c>
      <c r="AJ39" s="24" t="str">
        <f t="shared" si="11"/>
        <v/>
      </c>
      <c r="AK39" s="36"/>
    </row>
    <row r="40" spans="2:39" ht="19.5" customHeight="1">
      <c r="B40" s="8">
        <f t="shared" si="12"/>
        <v>45535</v>
      </c>
      <c r="C40" s="25" t="str">
        <f t="shared" si="0"/>
        <v>土</v>
      </c>
      <c r="D40" s="37" t="s">
        <v>8</v>
      </c>
      <c r="E40" s="51" t="str">
        <f t="shared" si="13"/>
        <v/>
      </c>
      <c r="F40" s="25" t="str">
        <f t="shared" si="1"/>
        <v/>
      </c>
      <c r="G40" s="58"/>
      <c r="H40" s="8">
        <f t="shared" si="14"/>
        <v>45596</v>
      </c>
      <c r="I40" s="25" t="str">
        <f t="shared" si="2"/>
        <v>木</v>
      </c>
      <c r="J40" s="37"/>
      <c r="K40" s="51" t="str">
        <f t="shared" si="15"/>
        <v/>
      </c>
      <c r="L40" s="25" t="str">
        <f t="shared" si="3"/>
        <v/>
      </c>
      <c r="M40" s="58"/>
      <c r="N40" s="8">
        <f t="shared" si="16"/>
        <v>45657</v>
      </c>
      <c r="O40" s="25" t="str">
        <f t="shared" si="4"/>
        <v>火</v>
      </c>
      <c r="P40" s="37" t="s">
        <v>27</v>
      </c>
      <c r="Q40" s="51" t="str">
        <f t="shared" si="17"/>
        <v/>
      </c>
      <c r="R40" s="25" t="str">
        <f t="shared" si="5"/>
        <v/>
      </c>
      <c r="S40" s="58"/>
      <c r="T40" s="8" t="str">
        <f t="shared" si="18"/>
        <v/>
      </c>
      <c r="U40" s="25" t="str">
        <f t="shared" si="6"/>
        <v/>
      </c>
      <c r="V40" s="37"/>
      <c r="W40" s="51" t="str">
        <f t="shared" si="19"/>
        <v/>
      </c>
      <c r="X40" s="25" t="str">
        <f t="shared" si="7"/>
        <v/>
      </c>
      <c r="Y40" s="58"/>
      <c r="Z40" s="8" t="str">
        <f t="shared" si="20"/>
        <v/>
      </c>
      <c r="AA40" s="25" t="str">
        <f t="shared" si="8"/>
        <v/>
      </c>
      <c r="AB40" s="37"/>
      <c r="AC40" s="8" t="str">
        <f t="shared" si="21"/>
        <v/>
      </c>
      <c r="AD40" s="25" t="str">
        <f t="shared" si="9"/>
        <v/>
      </c>
      <c r="AE40" s="58"/>
      <c r="AF40" s="8" t="str">
        <f t="shared" si="22"/>
        <v/>
      </c>
      <c r="AG40" s="25" t="str">
        <f t="shared" si="10"/>
        <v/>
      </c>
      <c r="AH40" s="37"/>
      <c r="AI40" s="51" t="str">
        <f t="shared" si="23"/>
        <v/>
      </c>
      <c r="AJ40" s="25" t="str">
        <f t="shared" si="11"/>
        <v/>
      </c>
      <c r="AK40" s="37"/>
    </row>
    <row r="41" spans="2:39" ht="19.5" customHeight="1">
      <c r="B41" s="9"/>
      <c r="E41" s="9"/>
      <c r="H41" s="9"/>
      <c r="K41" s="9"/>
      <c r="N41" s="9"/>
      <c r="Q41" s="9"/>
      <c r="T41" s="9"/>
      <c r="W41" s="9"/>
      <c r="Z41" s="9"/>
      <c r="AC41" s="9"/>
      <c r="AF41" s="9"/>
      <c r="AI41" s="9"/>
    </row>
    <row r="42" spans="2:39" ht="19.5" customHeight="1">
      <c r="B42" s="10" t="s">
        <v>24</v>
      </c>
      <c r="C42" s="26"/>
      <c r="D42" s="38">
        <f>31-D45</f>
        <v>11</v>
      </c>
      <c r="E42" s="10" t="s">
        <v>24</v>
      </c>
      <c r="F42" s="26"/>
      <c r="G42" s="38">
        <f>31-G45</f>
        <v>30</v>
      </c>
      <c r="H42" s="10" t="s">
        <v>24</v>
      </c>
      <c r="I42" s="26"/>
      <c r="J42" s="38">
        <f>31-J45</f>
        <v>31</v>
      </c>
      <c r="K42" s="10" t="s">
        <v>24</v>
      </c>
      <c r="L42" s="26"/>
      <c r="M42" s="38">
        <f>31-M45</f>
        <v>30</v>
      </c>
      <c r="N42" s="10" t="s">
        <v>24</v>
      </c>
      <c r="O42" s="26"/>
      <c r="P42" s="38">
        <f>31-P45</f>
        <v>20</v>
      </c>
      <c r="Q42" s="94" t="s">
        <v>24</v>
      </c>
      <c r="R42" s="102"/>
      <c r="S42" s="110">
        <f>31-S45</f>
        <v>0</v>
      </c>
      <c r="T42" s="94" t="s">
        <v>24</v>
      </c>
      <c r="U42" s="102"/>
      <c r="V42" s="110">
        <f>31-V45</f>
        <v>0</v>
      </c>
      <c r="W42" s="94" t="s">
        <v>24</v>
      </c>
      <c r="X42" s="102"/>
      <c r="Y42" s="110">
        <f>31-Y45</f>
        <v>0</v>
      </c>
      <c r="Z42" s="94" t="s">
        <v>24</v>
      </c>
      <c r="AA42" s="102"/>
      <c r="AB42" s="110">
        <f>31-AB45</f>
        <v>0</v>
      </c>
      <c r="AC42" s="94" t="s">
        <v>24</v>
      </c>
      <c r="AD42" s="102"/>
      <c r="AE42" s="110">
        <f>31-AE45</f>
        <v>0</v>
      </c>
      <c r="AF42" s="94" t="s">
        <v>24</v>
      </c>
      <c r="AG42" s="102"/>
      <c r="AH42" s="110">
        <f>31-AH45</f>
        <v>0</v>
      </c>
      <c r="AI42" s="94" t="s">
        <v>24</v>
      </c>
      <c r="AJ42" s="102"/>
      <c r="AK42" s="123">
        <f>31-AK45</f>
        <v>0</v>
      </c>
      <c r="AL42" s="90">
        <f>+D42+G42+J42+M42+P42+S42+V42+Y42+AB42+AE42+AH42+AK42</f>
        <v>122</v>
      </c>
      <c r="AM42" s="93" t="s">
        <v>32</v>
      </c>
    </row>
    <row r="43" spans="2:39" ht="19.5" customHeight="1">
      <c r="B43" s="11" t="s">
        <v>18</v>
      </c>
      <c r="C43" s="27"/>
      <c r="D43" s="39">
        <f>COUNTIF(D10:D40,"■")</f>
        <v>3</v>
      </c>
      <c r="E43" s="11" t="s">
        <v>18</v>
      </c>
      <c r="F43" s="27"/>
      <c r="G43" s="39">
        <f>COUNTIF(G10:G40,"■")</f>
        <v>9</v>
      </c>
      <c r="H43" s="11" t="s">
        <v>18</v>
      </c>
      <c r="I43" s="27"/>
      <c r="J43" s="39">
        <f>COUNTIF(J10:J40,"■")</f>
        <v>8</v>
      </c>
      <c r="K43" s="11" t="s">
        <v>18</v>
      </c>
      <c r="L43" s="27"/>
      <c r="M43" s="39">
        <f>COUNTIF(M10:M40,"■")</f>
        <v>9</v>
      </c>
      <c r="N43" s="11" t="s">
        <v>18</v>
      </c>
      <c r="O43" s="27"/>
      <c r="P43" s="39">
        <f>COUNTIF(P10:P40,"■")</f>
        <v>5</v>
      </c>
      <c r="Q43" s="95" t="s">
        <v>18</v>
      </c>
      <c r="R43" s="103"/>
      <c r="S43" s="111">
        <f>COUNTIF(S10:S40,"■")</f>
        <v>0</v>
      </c>
      <c r="T43" s="95" t="s">
        <v>18</v>
      </c>
      <c r="U43" s="103"/>
      <c r="V43" s="111">
        <f>COUNTIF(V10:V40,"■")</f>
        <v>0</v>
      </c>
      <c r="W43" s="95" t="s">
        <v>18</v>
      </c>
      <c r="X43" s="103"/>
      <c r="Y43" s="111">
        <f>COUNTIF(Y10:Y40,"■")</f>
        <v>0</v>
      </c>
      <c r="Z43" s="95" t="s">
        <v>18</v>
      </c>
      <c r="AA43" s="103"/>
      <c r="AB43" s="111">
        <f>COUNTIF(AB10:AB40,"■")</f>
        <v>0</v>
      </c>
      <c r="AC43" s="95" t="s">
        <v>18</v>
      </c>
      <c r="AD43" s="103"/>
      <c r="AE43" s="111">
        <f>COUNTIF(AE10:AE40,"■")</f>
        <v>0</v>
      </c>
      <c r="AF43" s="95" t="s">
        <v>18</v>
      </c>
      <c r="AG43" s="103"/>
      <c r="AH43" s="111">
        <f>COUNTIF(AH10:AH40,"■")</f>
        <v>0</v>
      </c>
      <c r="AI43" s="95" t="s">
        <v>18</v>
      </c>
      <c r="AJ43" s="103"/>
      <c r="AK43" s="111">
        <f>COUNTIF(AK10:AK40,"■")</f>
        <v>0</v>
      </c>
    </row>
    <row r="44" spans="2:39" ht="19.5" customHeight="1">
      <c r="B44" s="12" t="s">
        <v>20</v>
      </c>
      <c r="C44" s="28"/>
      <c r="D44" s="40">
        <f>COUNTIF(D10:D40,"□")</f>
        <v>3</v>
      </c>
      <c r="E44" s="12" t="s">
        <v>20</v>
      </c>
      <c r="F44" s="28"/>
      <c r="G44" s="40">
        <f>COUNTIF(G10:G40,"□")</f>
        <v>0</v>
      </c>
      <c r="H44" s="12" t="s">
        <v>20</v>
      </c>
      <c r="I44" s="28"/>
      <c r="J44" s="40">
        <f>COUNTIF(J10:J40,"□")</f>
        <v>0</v>
      </c>
      <c r="K44" s="12" t="s">
        <v>20</v>
      </c>
      <c r="L44" s="28"/>
      <c r="M44" s="40">
        <f>COUNTIF(M10:M40,"□")</f>
        <v>0</v>
      </c>
      <c r="N44" s="12" t="s">
        <v>20</v>
      </c>
      <c r="O44" s="28"/>
      <c r="P44" s="40">
        <f>COUNTIF(P10:P40,"□")</f>
        <v>0</v>
      </c>
      <c r="Q44" s="96" t="s">
        <v>20</v>
      </c>
      <c r="R44" s="104"/>
      <c r="S44" s="112">
        <f>COUNTIF(S10:S40,"□")</f>
        <v>0</v>
      </c>
      <c r="T44" s="96" t="s">
        <v>20</v>
      </c>
      <c r="U44" s="104"/>
      <c r="V44" s="112">
        <f>COUNTIF(V10:V40,"□")</f>
        <v>0</v>
      </c>
      <c r="W44" s="96" t="s">
        <v>20</v>
      </c>
      <c r="X44" s="104"/>
      <c r="Y44" s="112">
        <f>COUNTIF(Y10:Y40,"□")</f>
        <v>0</v>
      </c>
      <c r="Z44" s="96" t="s">
        <v>20</v>
      </c>
      <c r="AA44" s="104"/>
      <c r="AB44" s="112">
        <f>COUNTIF(AB10:AB40,"□")</f>
        <v>0</v>
      </c>
      <c r="AC44" s="96" t="s">
        <v>20</v>
      </c>
      <c r="AD44" s="104"/>
      <c r="AE44" s="112">
        <f>COUNTIF(AE10:AE40,"□")</f>
        <v>0</v>
      </c>
      <c r="AF44" s="96" t="s">
        <v>20</v>
      </c>
      <c r="AG44" s="104"/>
      <c r="AH44" s="112">
        <f>COUNTIF(AH10:AH40,"□")</f>
        <v>0</v>
      </c>
      <c r="AI44" s="96" t="s">
        <v>20</v>
      </c>
      <c r="AJ44" s="104"/>
      <c r="AK44" s="112">
        <f>COUNTIF(AK10:AK40,"□")</f>
        <v>0</v>
      </c>
    </row>
    <row r="45" spans="2:39" ht="19.5" customHeight="1">
      <c r="B45" s="13" t="s">
        <v>10</v>
      </c>
      <c r="C45" s="29"/>
      <c r="D45" s="41">
        <f>COUNTIF(D10:D40,"－")+COUNTBLANK(B10:B40)</f>
        <v>20</v>
      </c>
      <c r="E45" s="13" t="s">
        <v>10</v>
      </c>
      <c r="F45" s="29"/>
      <c r="G45" s="41">
        <f>COUNTIF(G10:G40,"－")+COUNTBLANK(E10:E40)</f>
        <v>1</v>
      </c>
      <c r="H45" s="13" t="s">
        <v>10</v>
      </c>
      <c r="I45" s="29"/>
      <c r="J45" s="41">
        <f>COUNTIF(J10:J40,"－")+COUNTBLANK(H10:H40)</f>
        <v>0</v>
      </c>
      <c r="K45" s="13" t="s">
        <v>10</v>
      </c>
      <c r="L45" s="29"/>
      <c r="M45" s="41">
        <f>COUNTIF(M10:M40,"－")+COUNTBLANK(K10:K40)</f>
        <v>1</v>
      </c>
      <c r="N45" s="13" t="s">
        <v>10</v>
      </c>
      <c r="O45" s="29"/>
      <c r="P45" s="41">
        <f>COUNTIF(P10:P40,"－")+COUNTBLANK(N10:N40)</f>
        <v>11</v>
      </c>
      <c r="Q45" s="97" t="s">
        <v>10</v>
      </c>
      <c r="R45" s="105"/>
      <c r="S45" s="113">
        <f>COUNTIF(S10:S40,"－")+COUNTBLANK(Q10:Q40)</f>
        <v>31</v>
      </c>
      <c r="T45" s="97" t="s">
        <v>10</v>
      </c>
      <c r="U45" s="105"/>
      <c r="V45" s="113">
        <f>COUNTIF(V10:V40,"－")+COUNTBLANK(T10:T40)</f>
        <v>31</v>
      </c>
      <c r="W45" s="97" t="s">
        <v>10</v>
      </c>
      <c r="X45" s="105"/>
      <c r="Y45" s="113">
        <f>COUNTIF(Y10:Y40,"－")+COUNTBLANK(W10:W40)</f>
        <v>31</v>
      </c>
      <c r="Z45" s="97" t="s">
        <v>10</v>
      </c>
      <c r="AA45" s="105"/>
      <c r="AB45" s="113">
        <f>COUNTIF(AB10:AB40,"－")+COUNTBLANK(Z10:Z40)</f>
        <v>31</v>
      </c>
      <c r="AC45" s="97" t="s">
        <v>10</v>
      </c>
      <c r="AD45" s="105"/>
      <c r="AE45" s="113">
        <f>COUNTIF(AE10:AE40,"－")+COUNTBLANK(AC10:AC40)</f>
        <v>31</v>
      </c>
      <c r="AF45" s="97" t="s">
        <v>10</v>
      </c>
      <c r="AG45" s="105"/>
      <c r="AH45" s="113">
        <f>COUNTIF(AH10:AH40,"－")+COUNTBLANK(AF10:AF40)</f>
        <v>31</v>
      </c>
      <c r="AI45" s="97" t="s">
        <v>10</v>
      </c>
      <c r="AJ45" s="105"/>
      <c r="AK45" s="113">
        <f>COUNTIF(AK10:AK40,"－")+COUNTBLANK(AI10:AI40)</f>
        <v>31</v>
      </c>
    </row>
    <row r="46" spans="2:39" ht="20.25" customHeight="1">
      <c r="B46" s="14" t="s">
        <v>31</v>
      </c>
      <c r="C46" s="30"/>
      <c r="D46" s="42">
        <f>+D42-D44</f>
        <v>8</v>
      </c>
      <c r="E46" s="14" t="s">
        <v>31</v>
      </c>
      <c r="F46" s="30"/>
      <c r="G46" s="42">
        <f>+G42-G44</f>
        <v>30</v>
      </c>
      <c r="H46" s="14" t="s">
        <v>31</v>
      </c>
      <c r="I46" s="30"/>
      <c r="J46" s="42">
        <f>+J42-J44</f>
        <v>31</v>
      </c>
      <c r="K46" s="14" t="s">
        <v>31</v>
      </c>
      <c r="L46" s="30"/>
      <c r="M46" s="42">
        <f>+M42-M44</f>
        <v>30</v>
      </c>
      <c r="N46" s="14" t="s">
        <v>31</v>
      </c>
      <c r="O46" s="30"/>
      <c r="P46" s="42">
        <f>+P42-P44</f>
        <v>20</v>
      </c>
      <c r="Q46" s="98" t="s">
        <v>31</v>
      </c>
      <c r="R46" s="106"/>
      <c r="S46" s="114">
        <f>+S42-S44</f>
        <v>0</v>
      </c>
      <c r="T46" s="98" t="s">
        <v>31</v>
      </c>
      <c r="U46" s="106"/>
      <c r="V46" s="114">
        <f>+V42-V44</f>
        <v>0</v>
      </c>
      <c r="W46" s="98" t="s">
        <v>31</v>
      </c>
      <c r="X46" s="106"/>
      <c r="Y46" s="114">
        <f>+Y42-Y44</f>
        <v>0</v>
      </c>
      <c r="Z46" s="98" t="s">
        <v>31</v>
      </c>
      <c r="AA46" s="106"/>
      <c r="AB46" s="114">
        <f>+AB42-AB44</f>
        <v>0</v>
      </c>
      <c r="AC46" s="98" t="s">
        <v>31</v>
      </c>
      <c r="AD46" s="106"/>
      <c r="AE46" s="114">
        <f>+AE42-AE44</f>
        <v>0</v>
      </c>
      <c r="AF46" s="98" t="s">
        <v>31</v>
      </c>
      <c r="AG46" s="106"/>
      <c r="AH46" s="114">
        <f>+AH42-AH44</f>
        <v>0</v>
      </c>
      <c r="AI46" s="98" t="s">
        <v>31</v>
      </c>
      <c r="AJ46" s="106"/>
      <c r="AK46" s="113">
        <f>+AK42-AK44</f>
        <v>0</v>
      </c>
      <c r="AL46" s="90"/>
      <c r="AM46" s="93"/>
    </row>
    <row r="47" spans="2:39" ht="21.75" customHeight="1">
      <c r="B47" s="15" t="s">
        <v>14</v>
      </c>
      <c r="C47" s="31"/>
      <c r="D47" s="43">
        <f>IFERROR(D43/D46,0)</f>
        <v>0.375</v>
      </c>
      <c r="E47" s="15" t="s">
        <v>14</v>
      </c>
      <c r="F47" s="31"/>
      <c r="G47" s="43">
        <f>IFERROR(G43/G46,0)</f>
        <v>0.3</v>
      </c>
      <c r="H47" s="15" t="s">
        <v>14</v>
      </c>
      <c r="I47" s="31"/>
      <c r="J47" s="43">
        <f>IFERROR(J43/J46,0)</f>
        <v>0.25806451612903225</v>
      </c>
      <c r="K47" s="15" t="s">
        <v>14</v>
      </c>
      <c r="L47" s="31"/>
      <c r="M47" s="43">
        <f>IFERROR(M43/M46,0)</f>
        <v>0.3</v>
      </c>
      <c r="N47" s="15" t="s">
        <v>14</v>
      </c>
      <c r="O47" s="31"/>
      <c r="P47" s="43">
        <f>IFERROR(P43/P46,0)</f>
        <v>0.25</v>
      </c>
      <c r="Q47" s="99" t="s">
        <v>14</v>
      </c>
      <c r="R47" s="107"/>
      <c r="S47" s="115">
        <f>IFERROR(S43/S46,0)</f>
        <v>0</v>
      </c>
      <c r="T47" s="99" t="s">
        <v>14</v>
      </c>
      <c r="U47" s="107"/>
      <c r="V47" s="115">
        <f>IFERROR(V43/V46,0)</f>
        <v>0</v>
      </c>
      <c r="W47" s="99" t="s">
        <v>14</v>
      </c>
      <c r="X47" s="107"/>
      <c r="Y47" s="115">
        <f>IFERROR(Y43/Y46,0)</f>
        <v>0</v>
      </c>
      <c r="Z47" s="99" t="s">
        <v>14</v>
      </c>
      <c r="AA47" s="107"/>
      <c r="AB47" s="115">
        <f>IFERROR(AB43/AB46,0)</f>
        <v>0</v>
      </c>
      <c r="AC47" s="99" t="s">
        <v>14</v>
      </c>
      <c r="AD47" s="107"/>
      <c r="AE47" s="115">
        <f>IFERROR(AE43/AE46,0)</f>
        <v>0</v>
      </c>
      <c r="AF47" s="99" t="s">
        <v>14</v>
      </c>
      <c r="AG47" s="107"/>
      <c r="AH47" s="115">
        <f>IFERROR(AH43/AH46,0)</f>
        <v>0</v>
      </c>
      <c r="AI47" s="99" t="s">
        <v>14</v>
      </c>
      <c r="AJ47" s="107"/>
      <c r="AK47" s="124">
        <f>IFERROR(AK43/AK46,0)</f>
        <v>0</v>
      </c>
    </row>
    <row r="48" spans="2:39" ht="29.25" customHeight="1">
      <c r="B48" s="15" t="s">
        <v>29</v>
      </c>
      <c r="C48" s="31"/>
      <c r="D48" s="43">
        <f>+ROUNDDOWN(D43/D46,3)</f>
        <v>0.375</v>
      </c>
      <c r="E48" s="15" t="s">
        <v>29</v>
      </c>
      <c r="F48" s="31"/>
      <c r="G48" s="43">
        <f>+ROUNDDOWN(G43/G46,3)</f>
        <v>0.3</v>
      </c>
      <c r="H48" s="15" t="s">
        <v>29</v>
      </c>
      <c r="I48" s="31"/>
      <c r="J48" s="43">
        <f>+ROUNDDOWN(J43/J46,3)</f>
        <v>0.25800000000000001</v>
      </c>
      <c r="K48" s="15" t="s">
        <v>29</v>
      </c>
      <c r="L48" s="31"/>
      <c r="M48" s="43">
        <f>+ROUNDDOWN(M43/M46,3)</f>
        <v>0.3</v>
      </c>
      <c r="N48" s="15" t="s">
        <v>29</v>
      </c>
      <c r="O48" s="31"/>
      <c r="P48" s="43">
        <f>+ROUNDDOWN(P43/P46,3)</f>
        <v>0.25</v>
      </c>
      <c r="Q48" s="99" t="s">
        <v>29</v>
      </c>
      <c r="R48" s="107"/>
      <c r="S48" s="115" t="e">
        <f>+ROUNDDOWN(S43/S46,3)</f>
        <v>#DIV/0!</v>
      </c>
      <c r="T48" s="99" t="s">
        <v>29</v>
      </c>
      <c r="U48" s="107"/>
      <c r="V48" s="115" t="e">
        <f>+ROUNDDOWN(V43/V46,3)</f>
        <v>#DIV/0!</v>
      </c>
      <c r="W48" s="99" t="s">
        <v>29</v>
      </c>
      <c r="X48" s="107"/>
      <c r="Y48" s="115" t="e">
        <f>+ROUNDDOWN(Y43/Y46,3)</f>
        <v>#DIV/0!</v>
      </c>
      <c r="Z48" s="99" t="s">
        <v>29</v>
      </c>
      <c r="AA48" s="107"/>
      <c r="AB48" s="115" t="e">
        <f>+ROUNDDOWN(AB43/AB46,3)</f>
        <v>#DIV/0!</v>
      </c>
      <c r="AC48" s="99" t="s">
        <v>29</v>
      </c>
      <c r="AD48" s="107"/>
      <c r="AE48" s="115" t="e">
        <f>+ROUNDDOWN(AE43/AE46,3)</f>
        <v>#DIV/0!</v>
      </c>
      <c r="AF48" s="99" t="s">
        <v>29</v>
      </c>
      <c r="AG48" s="107"/>
      <c r="AH48" s="115" t="e">
        <f>+ROUNDDOWN(AH43/AH46,3)</f>
        <v>#DIV/0!</v>
      </c>
      <c r="AI48" s="99" t="s">
        <v>29</v>
      </c>
      <c r="AJ48" s="107"/>
      <c r="AK48" s="124" t="e">
        <f>+ROUNDDOWN(AK43/AK46,3)</f>
        <v>#DIV/0!</v>
      </c>
    </row>
    <row r="49" spans="2:37" ht="19.5" customHeight="1">
      <c r="B49" s="12" t="s">
        <v>28</v>
      </c>
      <c r="C49" s="28"/>
      <c r="D49" s="44">
        <f>IF(D47=0,D47,D48)</f>
        <v>0.375</v>
      </c>
      <c r="E49" s="12" t="s">
        <v>28</v>
      </c>
      <c r="F49" s="28"/>
      <c r="G49" s="44">
        <f>IF(G47=0,G47,G48)</f>
        <v>0.3</v>
      </c>
      <c r="H49" s="12" t="s">
        <v>28</v>
      </c>
      <c r="I49" s="28"/>
      <c r="J49" s="44">
        <f>IF(J47=0,J47,J48)</f>
        <v>0.25800000000000001</v>
      </c>
      <c r="K49" s="12" t="s">
        <v>28</v>
      </c>
      <c r="L49" s="28"/>
      <c r="M49" s="44">
        <f>IF(M47=0,M47,M48)</f>
        <v>0.3</v>
      </c>
      <c r="N49" s="12" t="s">
        <v>28</v>
      </c>
      <c r="O49" s="28"/>
      <c r="P49" s="44">
        <f>IF(P47=0,P47,P48)</f>
        <v>0.25</v>
      </c>
      <c r="Q49" s="96" t="s">
        <v>28</v>
      </c>
      <c r="R49" s="104"/>
      <c r="S49" s="116">
        <f>IF(S47=0,S47,S48)</f>
        <v>0</v>
      </c>
      <c r="T49" s="96" t="s">
        <v>28</v>
      </c>
      <c r="U49" s="104"/>
      <c r="V49" s="116">
        <f>IF(V47=0,V47,V48)</f>
        <v>0</v>
      </c>
      <c r="W49" s="96" t="s">
        <v>28</v>
      </c>
      <c r="X49" s="104"/>
      <c r="Y49" s="116">
        <f>IF(Y47=0,Y47,Y48)</f>
        <v>0</v>
      </c>
      <c r="Z49" s="96" t="s">
        <v>28</v>
      </c>
      <c r="AA49" s="104"/>
      <c r="AB49" s="116">
        <f>IF(AB47=0,AB47,AB48)</f>
        <v>0</v>
      </c>
      <c r="AC49" s="96" t="s">
        <v>28</v>
      </c>
      <c r="AD49" s="104"/>
      <c r="AE49" s="116">
        <f>IF(AE47=0,AE47,AE48)</f>
        <v>0</v>
      </c>
      <c r="AF49" s="96" t="s">
        <v>28</v>
      </c>
      <c r="AG49" s="104"/>
      <c r="AH49" s="116">
        <f>IF(AH47=0,AH47,AH48)</f>
        <v>0</v>
      </c>
      <c r="AI49" s="96" t="s">
        <v>28</v>
      </c>
      <c r="AJ49" s="104"/>
      <c r="AK49" s="125">
        <f>IF(AK47=0,AK47,AK48)</f>
        <v>0</v>
      </c>
    </row>
    <row r="50" spans="2:37" ht="19.5" customHeight="1">
      <c r="B50" s="16" t="s">
        <v>15</v>
      </c>
      <c r="C50" s="32"/>
      <c r="D50" s="45">
        <f>COUNTIFS(C10:C40,"土",D10:D40,"&lt;&gt;－")+COUNTIFS(C10:C40,"日",D10:D40,"&lt;&gt;－")</f>
        <v>3</v>
      </c>
      <c r="E50" s="16" t="s">
        <v>15</v>
      </c>
      <c r="F50" s="32"/>
      <c r="G50" s="45">
        <f>COUNTIFS(F10:F40,"土",G10:G40,"&lt;&gt;－")+COUNTIFS(F10:F40,"日",G10:G40,"&lt;&gt;－")</f>
        <v>9</v>
      </c>
      <c r="H50" s="16" t="s">
        <v>15</v>
      </c>
      <c r="I50" s="32"/>
      <c r="J50" s="45">
        <f>COUNTIFS(I10:I40,"土",J10:J40,"&lt;&gt;－")+COUNTIFS(I10:I40,"日",J10:J40,"&lt;&gt;－")</f>
        <v>8</v>
      </c>
      <c r="K50" s="16" t="s">
        <v>15</v>
      </c>
      <c r="L50" s="32"/>
      <c r="M50" s="45">
        <f>COUNTIFS(L10:L40,"土",M10:M40,"&lt;&gt;－")+COUNTIFS(L10:L40,"日",M10:M40,"&lt;&gt;－")</f>
        <v>9</v>
      </c>
      <c r="N50" s="16" t="s">
        <v>15</v>
      </c>
      <c r="O50" s="32"/>
      <c r="P50" s="45">
        <f>COUNTIFS(O10:O40,"土",P10:P40,"&lt;&gt;－")+COUNTIFS(O10:O40,"日",P10:P40,"&lt;&gt;－")</f>
        <v>5</v>
      </c>
      <c r="Q50" s="100" t="s">
        <v>15</v>
      </c>
      <c r="R50" s="108"/>
      <c r="S50" s="117">
        <f>COUNTIFS(R10:R40,"土",S10:S40,"&lt;&gt;－")+COUNTIFS(R10:R40,"日",S10:S40,"&lt;&gt;－")</f>
        <v>0</v>
      </c>
      <c r="T50" s="100" t="s">
        <v>15</v>
      </c>
      <c r="U50" s="108"/>
      <c r="V50" s="117">
        <f>COUNTIFS(U10:U40,"土",V10:V40,"&lt;&gt;－")+COUNTIFS(U10:U40,"日",V10:V40,"&lt;&gt;－")</f>
        <v>0</v>
      </c>
      <c r="W50" s="100" t="s">
        <v>15</v>
      </c>
      <c r="X50" s="108"/>
      <c r="Y50" s="117">
        <f>COUNTIFS(X10:X40,"土",Y10:Y40,"&lt;&gt;－")+COUNTIFS(X10:X40,"日",Y10:Y40,"&lt;&gt;－")</f>
        <v>0</v>
      </c>
      <c r="Z50" s="100" t="s">
        <v>15</v>
      </c>
      <c r="AA50" s="108"/>
      <c r="AB50" s="117">
        <f>COUNTIFS(AA10:AA40,"土",AB10:AB40,"&lt;&gt;－")+COUNTIFS(AA10:AA40,"日",AB10:AB40,"&lt;&gt;－")</f>
        <v>0</v>
      </c>
      <c r="AC50" s="100" t="s">
        <v>15</v>
      </c>
      <c r="AD50" s="108"/>
      <c r="AE50" s="117">
        <f>COUNTIFS(AD10:AD40,"土",AE10:AE40,"&lt;&gt;－")+COUNTIFS(AD10:AD40,"日",AE10:AE40,"&lt;&gt;－")</f>
        <v>0</v>
      </c>
      <c r="AF50" s="100" t="s">
        <v>15</v>
      </c>
      <c r="AG50" s="108"/>
      <c r="AH50" s="117">
        <f>COUNTIFS(AG10:AG40,"土",AH10:AH40,"&lt;&gt;－")+COUNTIFS(AG10:AG40,"日",AH10:AH40,"&lt;&gt;－")</f>
        <v>0</v>
      </c>
      <c r="AI50" s="100" t="s">
        <v>15</v>
      </c>
      <c r="AJ50" s="108"/>
      <c r="AK50" s="117">
        <f>COUNTIFS(AJ10:AJ40,"土",AK10:AK40,"&lt;&gt;－")+COUNTIFS(AJ10:AJ40,"日",AK10:AK40,"&lt;&gt;－")</f>
        <v>0</v>
      </c>
    </row>
    <row r="51" spans="2:37" ht="19.5" customHeight="1">
      <c r="B51" s="17" t="s">
        <v>28</v>
      </c>
      <c r="C51" s="33"/>
      <c r="D51" s="46" t="str">
        <f>IF(OR(D43&gt;=D50,D49&gt;=0.285),"〇","×")</f>
        <v>〇</v>
      </c>
      <c r="E51" s="17" t="s">
        <v>28</v>
      </c>
      <c r="F51" s="33"/>
      <c r="G51" s="46" t="str">
        <f>IF(OR(G43&gt;=G50,G49&gt;=0.285),"〇","×")</f>
        <v>〇</v>
      </c>
      <c r="H51" s="17" t="s">
        <v>28</v>
      </c>
      <c r="I51" s="33"/>
      <c r="J51" s="46" t="str">
        <f>IF(OR(J43&gt;=J50,J49&gt;=0.285),"〇","×")</f>
        <v>〇</v>
      </c>
      <c r="K51" s="17" t="s">
        <v>28</v>
      </c>
      <c r="L51" s="33"/>
      <c r="M51" s="46" t="str">
        <f>IF(OR(M43&gt;=M50,M49&gt;=0.285),"〇","×")</f>
        <v>〇</v>
      </c>
      <c r="N51" s="17" t="s">
        <v>28</v>
      </c>
      <c r="O51" s="33"/>
      <c r="P51" s="46" t="str">
        <f>IF(OR(P43&gt;=P50,P49&gt;=0.285),"〇","×")</f>
        <v>〇</v>
      </c>
      <c r="Q51" s="101" t="s">
        <v>28</v>
      </c>
      <c r="R51" s="109"/>
      <c r="S51" s="118" t="str">
        <f>IF(OR(S43&gt;=S50,S49&gt;=0.285),"〇","×")</f>
        <v>〇</v>
      </c>
      <c r="T51" s="101" t="s">
        <v>28</v>
      </c>
      <c r="U51" s="109"/>
      <c r="V51" s="118" t="str">
        <f>IF(OR(V43&gt;=V50,V49&gt;=0.285),"〇","×")</f>
        <v>〇</v>
      </c>
      <c r="W51" s="101" t="s">
        <v>28</v>
      </c>
      <c r="X51" s="109"/>
      <c r="Y51" s="118" t="str">
        <f>IF(OR(Y43&gt;=Y50,Y49&gt;=0.285),"〇","×")</f>
        <v>〇</v>
      </c>
      <c r="Z51" s="101" t="s">
        <v>28</v>
      </c>
      <c r="AA51" s="109"/>
      <c r="AB51" s="118" t="str">
        <f>IF(OR(AB43&gt;=AB50,AB49&gt;=0.285),"〇","×")</f>
        <v>〇</v>
      </c>
      <c r="AC51" s="101" t="s">
        <v>28</v>
      </c>
      <c r="AD51" s="109"/>
      <c r="AE51" s="118" t="str">
        <f>IF(OR(AE43&gt;=AE50,AE49&gt;=0.285),"〇","×")</f>
        <v>〇</v>
      </c>
      <c r="AF51" s="101" t="s">
        <v>28</v>
      </c>
      <c r="AG51" s="109"/>
      <c r="AH51" s="118" t="str">
        <f>IF(OR(AH43&gt;=AH50,AH49&gt;=0.285),"〇","×")</f>
        <v>〇</v>
      </c>
      <c r="AI51" s="101" t="s">
        <v>28</v>
      </c>
      <c r="AJ51" s="109"/>
      <c r="AK51" s="118" t="str">
        <f>IF(OR(AK43&gt;=AK50,AK49&gt;=0.285),"〇","×")</f>
        <v>〇</v>
      </c>
    </row>
    <row r="52" spans="2:37">
      <c r="B52" s="9"/>
      <c r="E52" s="9"/>
      <c r="H52" s="9"/>
      <c r="K52" s="9"/>
      <c r="N52" s="9"/>
      <c r="Q52" s="9"/>
      <c r="T52" s="9"/>
      <c r="W52" s="9"/>
      <c r="Z52" s="9"/>
      <c r="AC52" s="9"/>
      <c r="AF52" s="9"/>
      <c r="AI52" s="9"/>
    </row>
    <row r="53" spans="2:37" hidden="1">
      <c r="B53" s="18">
        <f>YEAR(E6)</f>
        <v>2024</v>
      </c>
      <c r="C53" s="1">
        <f>MONTH(E6)</f>
        <v>8</v>
      </c>
      <c r="E53" s="18">
        <f>YEAR(E8)</f>
        <v>2024</v>
      </c>
      <c r="F53" s="1">
        <f>MONTH(E8)</f>
        <v>9</v>
      </c>
      <c r="H53" s="18">
        <f>YEAR(H8)</f>
        <v>2024</v>
      </c>
      <c r="I53" s="1">
        <f>MONTH(H8)</f>
        <v>10</v>
      </c>
      <c r="K53" s="18">
        <f>YEAR(K8)</f>
        <v>2024</v>
      </c>
      <c r="L53" s="1">
        <f>MONTH(K8)</f>
        <v>11</v>
      </c>
      <c r="N53" s="18">
        <f>YEAR(N8)</f>
        <v>2024</v>
      </c>
      <c r="O53" s="1">
        <f>MONTH(N8)</f>
        <v>12</v>
      </c>
      <c r="Q53" s="18" t="e">
        <f>YEAR(Q8)</f>
        <v>#VALUE!</v>
      </c>
      <c r="R53" s="1" t="e">
        <f>MONTH(Q8)</f>
        <v>#VALUE!</v>
      </c>
      <c r="T53" s="18" t="e">
        <f>YEAR(T8)</f>
        <v>#VALUE!</v>
      </c>
      <c r="U53" s="1" t="e">
        <f>MONTH(T8)</f>
        <v>#VALUE!</v>
      </c>
      <c r="W53" s="18" t="e">
        <f>YEAR(W8)</f>
        <v>#VALUE!</v>
      </c>
      <c r="X53" s="1" t="e">
        <f>MONTH(W8)</f>
        <v>#VALUE!</v>
      </c>
      <c r="Z53" s="18" t="e">
        <f>YEAR(Z8)</f>
        <v>#VALUE!</v>
      </c>
      <c r="AA53" s="1" t="e">
        <f>MONTH(Z8)</f>
        <v>#VALUE!</v>
      </c>
      <c r="AC53" s="18" t="e">
        <f>YEAR(AC8)</f>
        <v>#VALUE!</v>
      </c>
      <c r="AD53" s="1" t="e">
        <f>MONTH(AC8)</f>
        <v>#VALUE!</v>
      </c>
      <c r="AF53" s="18" t="e">
        <f>YEAR(AF8)</f>
        <v>#VALUE!</v>
      </c>
      <c r="AG53" s="1" t="e">
        <f>MONTH(AF8)</f>
        <v>#VALUE!</v>
      </c>
      <c r="AI53" s="18" t="e">
        <f>YEAR(AI8)</f>
        <v>#VALUE!</v>
      </c>
      <c r="AJ53" s="1" t="e">
        <f>MONTH(AI8)</f>
        <v>#VALUE!</v>
      </c>
    </row>
  </sheetData>
  <mergeCells count="170">
    <mergeCell ref="J2:Q2"/>
    <mergeCell ref="U2:W2"/>
    <mergeCell ref="X2:Z2"/>
    <mergeCell ref="AD2:AE2"/>
    <mergeCell ref="AF2:AK2"/>
    <mergeCell ref="B4:D4"/>
    <mergeCell ref="E4:S4"/>
    <mergeCell ref="U4:W4"/>
    <mergeCell ref="X4:Z4"/>
    <mergeCell ref="AD4:AE4"/>
    <mergeCell ref="AF4:AK4"/>
    <mergeCell ref="B5:D5"/>
    <mergeCell ref="E5:J5"/>
    <mergeCell ref="K5:M5"/>
    <mergeCell ref="N5:S5"/>
    <mergeCell ref="U5:W5"/>
    <mergeCell ref="X5:Z5"/>
    <mergeCell ref="AD5:AE5"/>
    <mergeCell ref="AF5:AH5"/>
    <mergeCell ref="AI5:AK5"/>
    <mergeCell ref="B6:D6"/>
    <mergeCell ref="E6:J6"/>
    <mergeCell ref="K6:M6"/>
    <mergeCell ref="N6:S6"/>
    <mergeCell ref="U6:W6"/>
    <mergeCell ref="X6:Z6"/>
    <mergeCell ref="B8:C8"/>
    <mergeCell ref="E8:F8"/>
    <mergeCell ref="H8:I8"/>
    <mergeCell ref="K8:L8"/>
    <mergeCell ref="N8:O8"/>
    <mergeCell ref="Q8:R8"/>
    <mergeCell ref="T8:U8"/>
    <mergeCell ref="W8:X8"/>
    <mergeCell ref="Z8:AA8"/>
    <mergeCell ref="AC8:AD8"/>
    <mergeCell ref="AF8:AG8"/>
    <mergeCell ref="AI8:AJ8"/>
    <mergeCell ref="B9:C9"/>
    <mergeCell ref="E9:F9"/>
    <mergeCell ref="H9:I9"/>
    <mergeCell ref="K9:L9"/>
    <mergeCell ref="N9:O9"/>
    <mergeCell ref="Q9:R9"/>
    <mergeCell ref="T9:U9"/>
    <mergeCell ref="W9:X9"/>
    <mergeCell ref="Z9:AA9"/>
    <mergeCell ref="AC9:AD9"/>
    <mergeCell ref="AF9:AG9"/>
    <mergeCell ref="AI9:AJ9"/>
    <mergeCell ref="B42:C42"/>
    <mergeCell ref="E42:F42"/>
    <mergeCell ref="H42:I42"/>
    <mergeCell ref="K42:L42"/>
    <mergeCell ref="N42:O42"/>
    <mergeCell ref="Q42:R42"/>
    <mergeCell ref="T42:U42"/>
    <mergeCell ref="W42:X42"/>
    <mergeCell ref="Z42:AA42"/>
    <mergeCell ref="AC42:AD42"/>
    <mergeCell ref="AF42:AG42"/>
    <mergeCell ref="AI42:AJ42"/>
    <mergeCell ref="B43:C43"/>
    <mergeCell ref="E43:F43"/>
    <mergeCell ref="H43:I43"/>
    <mergeCell ref="K43:L43"/>
    <mergeCell ref="N43:O43"/>
    <mergeCell ref="Q43:R43"/>
    <mergeCell ref="T43:U43"/>
    <mergeCell ref="W43:X43"/>
    <mergeCell ref="Z43:AA43"/>
    <mergeCell ref="AC43:AD43"/>
    <mergeCell ref="AF43:AG43"/>
    <mergeCell ref="AI43:AJ43"/>
    <mergeCell ref="B44:C44"/>
    <mergeCell ref="E44:F44"/>
    <mergeCell ref="H44:I44"/>
    <mergeCell ref="K44:L44"/>
    <mergeCell ref="N44:O44"/>
    <mergeCell ref="Q44:R44"/>
    <mergeCell ref="T44:U44"/>
    <mergeCell ref="W44:X44"/>
    <mergeCell ref="Z44:AA44"/>
    <mergeCell ref="AC44:AD44"/>
    <mergeCell ref="AF44:AG44"/>
    <mergeCell ref="AI44:AJ44"/>
    <mergeCell ref="B45:C45"/>
    <mergeCell ref="E45:F45"/>
    <mergeCell ref="H45:I45"/>
    <mergeCell ref="K45:L45"/>
    <mergeCell ref="N45:O45"/>
    <mergeCell ref="Q45:R45"/>
    <mergeCell ref="T45:U45"/>
    <mergeCell ref="W45:X45"/>
    <mergeCell ref="Z45:AA45"/>
    <mergeCell ref="AC45:AD45"/>
    <mergeCell ref="AF45:AG45"/>
    <mergeCell ref="AI45:AJ45"/>
    <mergeCell ref="B46:C46"/>
    <mergeCell ref="E46:F46"/>
    <mergeCell ref="H46:I46"/>
    <mergeCell ref="K46:L46"/>
    <mergeCell ref="N46:O46"/>
    <mergeCell ref="Q46:R46"/>
    <mergeCell ref="T46:U46"/>
    <mergeCell ref="W46:X46"/>
    <mergeCell ref="Z46:AA46"/>
    <mergeCell ref="AC46:AD46"/>
    <mergeCell ref="AF46:AG46"/>
    <mergeCell ref="AI46:AJ46"/>
    <mergeCell ref="B47:C47"/>
    <mergeCell ref="E47:F47"/>
    <mergeCell ref="H47:I47"/>
    <mergeCell ref="K47:L47"/>
    <mergeCell ref="N47:O47"/>
    <mergeCell ref="Q47:R47"/>
    <mergeCell ref="T47:U47"/>
    <mergeCell ref="W47:X47"/>
    <mergeCell ref="Z47:AA47"/>
    <mergeCell ref="AC47:AD47"/>
    <mergeCell ref="AF47:AG47"/>
    <mergeCell ref="AI47:AJ47"/>
    <mergeCell ref="B48:C48"/>
    <mergeCell ref="E48:F48"/>
    <mergeCell ref="H48:I48"/>
    <mergeCell ref="K48:L48"/>
    <mergeCell ref="N48:O48"/>
    <mergeCell ref="Q48:R48"/>
    <mergeCell ref="T48:U48"/>
    <mergeCell ref="W48:X48"/>
    <mergeCell ref="Z48:AA48"/>
    <mergeCell ref="AC48:AD48"/>
    <mergeCell ref="AF48:AG48"/>
    <mergeCell ref="AI48:AJ48"/>
    <mergeCell ref="B49:C49"/>
    <mergeCell ref="E49:F49"/>
    <mergeCell ref="H49:I49"/>
    <mergeCell ref="K49:L49"/>
    <mergeCell ref="N49:O49"/>
    <mergeCell ref="Q49:R49"/>
    <mergeCell ref="T49:U49"/>
    <mergeCell ref="W49:X49"/>
    <mergeCell ref="Z49:AA49"/>
    <mergeCell ref="AC49:AD49"/>
    <mergeCell ref="AF49:AG49"/>
    <mergeCell ref="AI49:AJ49"/>
    <mergeCell ref="B50:C50"/>
    <mergeCell ref="E50:F50"/>
    <mergeCell ref="H50:I50"/>
    <mergeCell ref="K50:L50"/>
    <mergeCell ref="N50:O50"/>
    <mergeCell ref="Q50:R50"/>
    <mergeCell ref="T50:U50"/>
    <mergeCell ref="W50:X50"/>
    <mergeCell ref="Z50:AA50"/>
    <mergeCell ref="AC50:AD50"/>
    <mergeCell ref="AF50:AG50"/>
    <mergeCell ref="AI50:AJ50"/>
    <mergeCell ref="B51:C51"/>
    <mergeCell ref="E51:F51"/>
    <mergeCell ref="H51:I51"/>
    <mergeCell ref="K51:L51"/>
    <mergeCell ref="N51:O51"/>
    <mergeCell ref="Q51:R51"/>
    <mergeCell ref="T51:U51"/>
    <mergeCell ref="W51:X51"/>
    <mergeCell ref="Z51:AA51"/>
    <mergeCell ref="AC51:AD51"/>
    <mergeCell ref="AF51:AG51"/>
    <mergeCell ref="AI51:AJ51"/>
  </mergeCells>
  <phoneticPr fontId="1"/>
  <conditionalFormatting sqref="AF10:AH40">
    <cfRule type="expression" dxfId="39" priority="40">
      <formula>OR($AG10="土",$AG10="日")</formula>
    </cfRule>
  </conditionalFormatting>
  <conditionalFormatting sqref="AI10:AK40">
    <cfRule type="expression" dxfId="38" priority="39">
      <formula>OR($AJ10="土",$AJ10="日")</formula>
    </cfRule>
  </conditionalFormatting>
  <conditionalFormatting sqref="E8:G9">
    <cfRule type="expression" dxfId="37" priority="38">
      <formula>$E$8=""</formula>
    </cfRule>
  </conditionalFormatting>
  <conditionalFormatting sqref="H8:J9">
    <cfRule type="expression" dxfId="36" priority="37">
      <formula>$H$8=""</formula>
    </cfRule>
  </conditionalFormatting>
  <conditionalFormatting sqref="K8:M9">
    <cfRule type="expression" dxfId="35" priority="36">
      <formula>$K$8=""</formula>
    </cfRule>
  </conditionalFormatting>
  <conditionalFormatting sqref="N8:P9">
    <cfRule type="expression" dxfId="34" priority="35">
      <formula>$N$8=""</formula>
    </cfRule>
  </conditionalFormatting>
  <conditionalFormatting sqref="Q8:S9">
    <cfRule type="expression" dxfId="33" priority="34">
      <formula>$Q$8=""</formula>
    </cfRule>
  </conditionalFormatting>
  <conditionalFormatting sqref="T8:V9">
    <cfRule type="expression" dxfId="32" priority="33">
      <formula>$T$8=""</formula>
    </cfRule>
  </conditionalFormatting>
  <conditionalFormatting sqref="Z8:AB9">
    <cfRule type="expression" dxfId="31" priority="32">
      <formula>$Z$8=""</formula>
    </cfRule>
  </conditionalFormatting>
  <conditionalFormatting sqref="AC8:AE9">
    <cfRule type="expression" dxfId="30" priority="31">
      <formula>$AC$8=""</formula>
    </cfRule>
  </conditionalFormatting>
  <conditionalFormatting sqref="AF8:AH9">
    <cfRule type="expression" dxfId="29" priority="30">
      <formula>$AF$8=""</formula>
    </cfRule>
  </conditionalFormatting>
  <conditionalFormatting sqref="AI8:AK9">
    <cfRule type="expression" dxfId="28" priority="29">
      <formula>$AI$8=""</formula>
    </cfRule>
  </conditionalFormatting>
  <conditionalFormatting sqref="W8:Y9">
    <cfRule type="expression" dxfId="27" priority="28">
      <formula>$W$8=""</formula>
    </cfRule>
  </conditionalFormatting>
  <conditionalFormatting sqref="AC10:AE40">
    <cfRule type="expression" dxfId="26" priority="18">
      <formula>OR($AD10="土",$AD10="日")</formula>
    </cfRule>
  </conditionalFormatting>
  <conditionalFormatting sqref="B10:D40">
    <cfRule type="expression" dxfId="25" priority="27">
      <formula>OR($C10="土",$C10="日")</formula>
    </cfRule>
  </conditionalFormatting>
  <conditionalFormatting sqref="E10:G40">
    <cfRule type="expression" dxfId="24" priority="26">
      <formula>OR($F10="土",$F10="日")</formula>
    </cfRule>
  </conditionalFormatting>
  <conditionalFormatting sqref="H10:J40">
    <cfRule type="expression" dxfId="23" priority="25">
      <formula>OR($I10="土",$I10="日")</formula>
    </cfRule>
  </conditionalFormatting>
  <conditionalFormatting sqref="K10:M40">
    <cfRule type="expression" dxfId="22" priority="24">
      <formula>OR($L10="土",$L10="日")</formula>
    </cfRule>
  </conditionalFormatting>
  <conditionalFormatting sqref="N10:P40">
    <cfRule type="expression" dxfId="21" priority="23">
      <formula>OR($O10="土",$O10="日")</formula>
    </cfRule>
  </conditionalFormatting>
  <conditionalFormatting sqref="Q10:S40">
    <cfRule type="expression" dxfId="20" priority="22">
      <formula>OR($R10="土",$R10="日")</formula>
    </cfRule>
  </conditionalFormatting>
  <conditionalFormatting sqref="T10:V40">
    <cfRule type="expression" dxfId="19" priority="21">
      <formula>OR($U10="土",$U10="日")</formula>
    </cfRule>
  </conditionalFormatting>
  <conditionalFormatting sqref="W10:Y40">
    <cfRule type="expression" dxfId="18" priority="20">
      <formula>OR($X10="土",$X10="日")</formula>
    </cfRule>
  </conditionalFormatting>
  <conditionalFormatting sqref="Z10:AB40">
    <cfRule type="expression" dxfId="17" priority="19">
      <formula>OR($AA10="土",$AA10="日")</formula>
    </cfRule>
  </conditionalFormatting>
  <conditionalFormatting sqref="D51">
    <cfRule type="cellIs" dxfId="16" priority="16" operator="equal">
      <formula>"×"</formula>
    </cfRule>
    <cfRule type="cellIs" dxfId="15" priority="17" operator="equal">
      <formula>"×"</formula>
    </cfRule>
  </conditionalFormatting>
  <conditionalFormatting sqref="B49:AK49">
    <cfRule type="cellIs" dxfId="14" priority="15" operator="lessThan">
      <formula>0.285</formula>
    </cfRule>
  </conditionalFormatting>
  <conditionalFormatting sqref="X2:Z2">
    <cfRule type="cellIs" dxfId="13" priority="14" operator="lessThan">
      <formula>0.285</formula>
    </cfRule>
  </conditionalFormatting>
  <conditionalFormatting sqref="J51">
    <cfRule type="cellIs" dxfId="12" priority="13" operator="equal">
      <formula>"×"</formula>
    </cfRule>
  </conditionalFormatting>
  <conditionalFormatting sqref="P51">
    <cfRule type="cellIs" dxfId="11" priority="12" operator="equal">
      <formula>"×"</formula>
    </cfRule>
  </conditionalFormatting>
  <conditionalFormatting sqref="S51">
    <cfRule type="cellIs" dxfId="10" priority="11" operator="equal">
      <formula>"×"</formula>
    </cfRule>
  </conditionalFormatting>
  <conditionalFormatting sqref="V51">
    <cfRule type="cellIs" dxfId="9" priority="10" operator="equal">
      <formula>"×"</formula>
    </cfRule>
  </conditionalFormatting>
  <conditionalFormatting sqref="Y51">
    <cfRule type="cellIs" dxfId="8" priority="9" operator="equal">
      <formula>"×"</formula>
    </cfRule>
  </conditionalFormatting>
  <conditionalFormatting sqref="AB51">
    <cfRule type="cellIs" dxfId="7" priority="8" operator="equal">
      <formula>"×"</formula>
    </cfRule>
  </conditionalFormatting>
  <conditionalFormatting sqref="AE51">
    <cfRule type="cellIs" dxfId="6" priority="7" operator="equal">
      <formula>"×"</formula>
    </cfRule>
  </conditionalFormatting>
  <conditionalFormatting sqref="AH51">
    <cfRule type="cellIs" dxfId="5" priority="6" operator="equal">
      <formula>"×"</formula>
    </cfRule>
  </conditionalFormatting>
  <conditionalFormatting sqref="AK51">
    <cfRule type="cellIs" dxfId="4" priority="5" operator="equal">
      <formula>"×"</formula>
    </cfRule>
  </conditionalFormatting>
  <conditionalFormatting sqref="G51">
    <cfRule type="cellIs" dxfId="3" priority="3" operator="equal">
      <formula>"×"</formula>
    </cfRule>
    <cfRule type="cellIs" dxfId="2" priority="4" operator="equal">
      <formula>"×"</formula>
    </cfRule>
  </conditionalFormatting>
  <conditionalFormatting sqref="M51">
    <cfRule type="cellIs" dxfId="1" priority="1" operator="equal">
      <formula>"×"</formula>
    </cfRule>
    <cfRule type="cellIs" dxfId="0" priority="2" operator="equal">
      <formula>"×"</formula>
    </cfRule>
  </conditionalFormatting>
  <dataValidations count="1">
    <dataValidation type="list" allowBlank="0" showDropDown="0" showInputMessage="1" showErrorMessage="1" sqref="AK10:AK40 D10:D40 G10:G40 J10:J40 M10:M40 P10:P40 S10:S40 V10:V40 Y10:Y40 AB10:AB40 AE10:AE40 AH10:AH40">
      <formula1>$AM$2:$AM$5</formula1>
    </dataValidation>
  </dataValidations>
  <printOptions horizontalCentered="1" verticalCentered="1"/>
  <pageMargins left="0.78740157480314965" right="0.59055118110236227" top="0.59055118110236227" bottom="0.39370078740157483" header="0.31496062992125984" footer="0.31496062992125984"/>
  <pageSetup paperSize="8" scale="74" fitToWidth="1" fitToHeight="1" orientation="landscape" usePrinterDefaults="1" horizontalDpi="300" verticalDpi="300"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現場閉所確認表</vt:lpstr>
      <vt:lpstr xml:space="preserve">【例】現場閉所確認表 </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2025-02-19T02:16:36Z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2025-02-19T02:16:36Z</vt:filetime>
  </property>
</Properties>
</file>