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45" windowWidth="14940" windowHeight="9000" tabRatio="999"/>
  </bookViews>
  <sheets>
    <sheet name="別紙１ －１" sheetId="15" r:id="rId1"/>
    <sheet name="別紙１－２" sheetId="4" r:id="rId2"/>
    <sheet name="別紙１－３" sheetId="1" r:id="rId3"/>
    <sheet name="別紙１－４" sheetId="2" r:id="rId4"/>
    <sheet name="別紙２－１" sheetId="16" r:id="rId5"/>
    <sheet name="別紙２－２" sheetId="5" r:id="rId6"/>
    <sheet name="別紙２－３" sheetId="13" r:id="rId7"/>
    <sheet name="別紙２－４" sheetId="7" r:id="rId8"/>
    <sheet name="別紙３－１" sheetId="14" r:id="rId9"/>
    <sheet name="別紙３ー２" sheetId="10" r:id="rId10"/>
    <sheet name="別紙４－１" sheetId="18" r:id="rId11"/>
    <sheet name="別紙４－２" sheetId="9" r:id="rId12"/>
    <sheet name="別紙４－３" sheetId="6" r:id="rId13"/>
    <sheet name="別紙４－４" sheetId="12" r:id="rId14"/>
  </sheets>
  <definedNames>
    <definedName name="_xlnm.Print_Area" localSheetId="2">'別紙１－３'!$A$1:$K$216</definedName>
    <definedName name="_xlnm.Print_Area" localSheetId="12">'別紙４－３'!$A$1:$K$213</definedName>
    <definedName name="_xlnm.Print_Titles" localSheetId="2">'別紙１－３'!$1:$3</definedName>
    <definedName name="_xlnm.Print_Area" localSheetId="6">'別紙２－３'!$A$1:$K$215</definedName>
    <definedName name="_xlnm.Print_Titles" localSheetId="6">'別紙２－３'!$1:$3</definedName>
    <definedName name="_xlnm.Print_Titles" localSheetId="12">'別紙４－３'!$1:$3</definedName>
    <definedName name="_xlnm.Print_Titles" localSheetId="1">'別紙１－２'!$1:$6</definedName>
    <definedName name="_xlnm.Print_Titles" localSheetId="5">'別紙２－２'!$1:$6</definedName>
    <definedName name="_xlnm.Print_Titles" localSheetId="11">'別紙４－２'!$1:$6</definedName>
    <definedName name="_xlnm.Print_Titles" localSheetId="8">'別紙３－１'!$1:$6</definedName>
    <definedName name="_xlnm.Print_Area" localSheetId="9">別紙３ー２!$A$1:$K$216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<sst xmlns="http://schemas.openxmlformats.org/spreadsheetml/2006/main" xmlns:r="http://schemas.openxmlformats.org/officeDocument/2006/relationships" count="217" uniqueCount="217">
  <si>
    <t>（A）</t>
  </si>
  <si>
    <t>（G）</t>
  </si>
  <si>
    <t>(2)
医師以外の従事者</t>
    <rPh sb="4" eb="6">
      <t>イシ</t>
    </rPh>
    <rPh sb="6" eb="8">
      <t>イガイ</t>
    </rPh>
    <rPh sb="9" eb="12">
      <t>ジュウジシャ</t>
    </rPh>
    <phoneticPr fontId="19"/>
  </si>
  <si>
    <t>支出予定額</t>
    <rPh sb="0" eb="2">
      <t>シシュツ</t>
    </rPh>
    <rPh sb="2" eb="5">
      <t>ヨテイガク</t>
    </rPh>
    <phoneticPr fontId="19"/>
  </si>
  <si>
    <t>(C)-(D)=(E)</t>
  </si>
  <si>
    <t>（単位：円）</t>
    <rPh sb="1" eb="3">
      <t>タンイ</t>
    </rPh>
    <rPh sb="4" eb="5">
      <t>エン</t>
    </rPh>
    <phoneticPr fontId="19"/>
  </si>
  <si>
    <t>※「基準額(D)」欄は、事業計画書（別紙１－３）で算出した額を記入してください。</t>
    <rPh sb="2" eb="4">
      <t>キジュン</t>
    </rPh>
    <rPh sb="4" eb="5">
      <t>ガク</t>
    </rPh>
    <rPh sb="9" eb="10">
      <t>ラン</t>
    </rPh>
    <rPh sb="12" eb="14">
      <t>ジギョウ</t>
    </rPh>
    <rPh sb="14" eb="17">
      <t>ケイカクショ</t>
    </rPh>
    <rPh sb="18" eb="20">
      <t>ベッシ</t>
    </rPh>
    <rPh sb="25" eb="27">
      <t>サンシュツ</t>
    </rPh>
    <rPh sb="29" eb="30">
      <t>ガク</t>
    </rPh>
    <rPh sb="31" eb="33">
      <t>キニュウ</t>
    </rPh>
    <phoneticPr fontId="19"/>
  </si>
  <si>
    <t>６ 新型コロナウイルス感染症に感染した医師等に代わり診療を行う医師派遣体制の確保事業</t>
    <rPh sb="21" eb="22">
      <t>トウ</t>
    </rPh>
    <rPh sb="23" eb="24">
      <t>カ</t>
    </rPh>
    <phoneticPr fontId="19"/>
  </si>
  <si>
    <t>区　　　分</t>
    <rPh sb="0" eb="1">
      <t>ク</t>
    </rPh>
    <rPh sb="4" eb="5">
      <t>ブン</t>
    </rPh>
    <phoneticPr fontId="19"/>
  </si>
  <si>
    <t>基準額</t>
    <rPh sb="0" eb="3">
      <t>キジュンガク</t>
    </rPh>
    <phoneticPr fontId="19"/>
  </si>
  <si>
    <t>台数</t>
    <rPh sb="0" eb="2">
      <t>ダイスウ</t>
    </rPh>
    <phoneticPr fontId="19"/>
  </si>
  <si>
    <t>(A)</t>
  </si>
  <si>
    <t>(1)消毒等</t>
    <rPh sb="3" eb="5">
      <t>ショウドク</t>
    </rPh>
    <rPh sb="5" eb="6">
      <t>トウ</t>
    </rPh>
    <phoneticPr fontId="19"/>
  </si>
  <si>
    <t>(B)</t>
  </si>
  <si>
    <t>（２）消毒等</t>
    <rPh sb="3" eb="5">
      <t>ショウドク</t>
    </rPh>
    <rPh sb="5" eb="6">
      <t>トウ</t>
    </rPh>
    <phoneticPr fontId="19"/>
  </si>
  <si>
    <t>総事業費</t>
    <rPh sb="0" eb="1">
      <t>ソウ</t>
    </rPh>
    <rPh sb="1" eb="4">
      <t>ジギョウヒ</t>
    </rPh>
    <phoneticPr fontId="19"/>
  </si>
  <si>
    <t>(A)－(B)＝(C)</t>
  </si>
  <si>
    <t>高知県新型コロナウイルス感染症対策事業費補助金　所要額調書</t>
  </si>
  <si>
    <t>差引き額</t>
  </si>
  <si>
    <t>選定額</t>
    <rPh sb="0" eb="2">
      <t>センテイ</t>
    </rPh>
    <rPh sb="2" eb="3">
      <t>ガク</t>
    </rPh>
    <phoneticPr fontId="19"/>
  </si>
  <si>
    <t>（１）病床確保</t>
  </si>
  <si>
    <t>円　＝</t>
    <rPh sb="0" eb="1">
      <t>エン</t>
    </rPh>
    <phoneticPr fontId="19"/>
  </si>
  <si>
    <t>高知県新型コロナウイルス感染症対策事業費補助金　所要額内訳</t>
    <rPh sb="24" eb="27">
      <t>ショヨウガク</t>
    </rPh>
    <rPh sb="27" eb="28">
      <t>ウチ</t>
    </rPh>
    <rPh sb="28" eb="29">
      <t>ヤク</t>
    </rPh>
    <phoneticPr fontId="19"/>
  </si>
  <si>
    <t>　委託料</t>
    <rPh sb="1" eb="4">
      <t>イタクリョウ</t>
    </rPh>
    <phoneticPr fontId="19"/>
  </si>
  <si>
    <t>※「補助所要額(Ｈ)」欄は、算出した額に1,000円未満の端数が生じた場合は、これを切り捨てた額を記入してください。</t>
    <rPh sb="2" eb="4">
      <t>ホジョ</t>
    </rPh>
    <rPh sb="4" eb="6">
      <t>ショヨウ</t>
    </rPh>
    <rPh sb="6" eb="7">
      <t>ガク</t>
    </rPh>
    <rPh sb="11" eb="12">
      <t>ラン</t>
    </rPh>
    <phoneticPr fontId="19"/>
  </si>
  <si>
    <t xml:space="preserve"> </t>
  </si>
  <si>
    <t>所在地</t>
    <rPh sb="0" eb="3">
      <t>ショザイチ</t>
    </rPh>
    <phoneticPr fontId="19"/>
  </si>
  <si>
    <t>1/2</t>
  </si>
  <si>
    <t>合　　　計</t>
    <rPh sb="0" eb="1">
      <t>ゴウ</t>
    </rPh>
    <rPh sb="4" eb="5">
      <t>ケイ</t>
    </rPh>
    <phoneticPr fontId="19"/>
  </si>
  <si>
    <t>区分</t>
    <rPh sb="0" eb="2">
      <t>クブン</t>
    </rPh>
    <phoneticPr fontId="19"/>
  </si>
  <si>
    <t>患者入院予定延べ日数</t>
    <rPh sb="0" eb="2">
      <t>カンジャ</t>
    </rPh>
    <rPh sb="2" eb="4">
      <t>ニュウイン</t>
    </rPh>
    <rPh sb="4" eb="6">
      <t>ヨテイ</t>
    </rPh>
    <rPh sb="6" eb="7">
      <t>ノ</t>
    </rPh>
    <rPh sb="8" eb="10">
      <t>ニッスウ</t>
    </rPh>
    <phoneticPr fontId="19"/>
  </si>
  <si>
    <t>ICU空床日数(E)</t>
    <rPh sb="3" eb="5">
      <t>クウショウ</t>
    </rPh>
    <rPh sb="5" eb="7">
      <t>ニッスウ</t>
    </rPh>
    <phoneticPr fontId="19"/>
  </si>
  <si>
    <t>台　×</t>
    <rPh sb="0" eb="1">
      <t>ダイ</t>
    </rPh>
    <phoneticPr fontId="19"/>
  </si>
  <si>
    <t>(A)×(B)=(C)</t>
  </si>
  <si>
    <t>総　計</t>
    <rPh sb="0" eb="1">
      <t>フサ</t>
    </rPh>
    <rPh sb="2" eb="3">
      <t>ケイ</t>
    </rPh>
    <phoneticPr fontId="19"/>
  </si>
  <si>
    <t>実数</t>
    <rPh sb="0" eb="2">
      <t>ジッスウ</t>
    </rPh>
    <phoneticPr fontId="19"/>
  </si>
  <si>
    <t>休床中療養病床空床日数(E)</t>
    <rPh sb="0" eb="2">
      <t>キュウユカ</t>
    </rPh>
    <rPh sb="2" eb="3">
      <t>チュウ</t>
    </rPh>
    <rPh sb="3" eb="5">
      <t>リョウヨウ</t>
    </rPh>
    <rPh sb="5" eb="7">
      <t>ビョウショウ</t>
    </rPh>
    <rPh sb="7" eb="9">
      <t>クウショウ</t>
    </rPh>
    <rPh sb="9" eb="11">
      <t>ニッスウ</t>
    </rPh>
    <phoneticPr fontId="19"/>
  </si>
  <si>
    <t>円</t>
    <rPh sb="0" eb="1">
      <t>エン</t>
    </rPh>
    <phoneticPr fontId="19"/>
  </si>
  <si>
    <t>（E）</t>
  </si>
  <si>
    <t>計</t>
    <rPh sb="0" eb="1">
      <t>ケイ</t>
    </rPh>
    <phoneticPr fontId="19"/>
  </si>
  <si>
    <t>床</t>
    <rPh sb="0" eb="1">
      <t>ユカ</t>
    </rPh>
    <phoneticPr fontId="19"/>
  </si>
  <si>
    <t>（B）</t>
  </si>
  <si>
    <t>別紙４－１</t>
    <rPh sb="0" eb="2">
      <t>ベッシ</t>
    </rPh>
    <phoneticPr fontId="19"/>
  </si>
  <si>
    <t>備考</t>
  </si>
  <si>
    <t>実施方法（予定している消毒方法を記入してください）</t>
    <rPh sb="0" eb="2">
      <t>ジッシ</t>
    </rPh>
    <rPh sb="2" eb="4">
      <t>ホウホウ</t>
    </rPh>
    <rPh sb="5" eb="7">
      <t>ヨテイ</t>
    </rPh>
    <rPh sb="11" eb="13">
      <t>ショウドク</t>
    </rPh>
    <rPh sb="13" eb="15">
      <t>ホウホウ</t>
    </rPh>
    <rPh sb="16" eb="18">
      <t>キニュウ</t>
    </rPh>
    <phoneticPr fontId="19"/>
  </si>
  <si>
    <t>２　歳出の部</t>
    <rPh sb="2" eb="4">
      <t>サイシュツ</t>
    </rPh>
    <rPh sb="5" eb="6">
      <t>ブ</t>
    </rPh>
    <phoneticPr fontId="19"/>
  </si>
  <si>
    <t>休業等の期間</t>
    <rPh sb="0" eb="2">
      <t>キュウギョウ</t>
    </rPh>
    <rPh sb="2" eb="3">
      <t>トウ</t>
    </rPh>
    <rPh sb="4" eb="6">
      <t>キカン</t>
    </rPh>
    <phoneticPr fontId="19"/>
  </si>
  <si>
    <t>期間</t>
    <rPh sb="0" eb="2">
      <t>キカン</t>
    </rPh>
    <phoneticPr fontId="19"/>
  </si>
  <si>
    <t>（２）HEPAフィルター付き空気清浄機購入</t>
  </si>
  <si>
    <t>　報酬</t>
    <rPh sb="1" eb="3">
      <t>ホウシュウ</t>
    </rPh>
    <phoneticPr fontId="19"/>
  </si>
  <si>
    <t>数量</t>
    <rPh sb="0" eb="2">
      <t>スウリョウ</t>
    </rPh>
    <phoneticPr fontId="19"/>
  </si>
  <si>
    <t>別紙１－１</t>
    <rPh sb="0" eb="2">
      <t>ベッシ</t>
    </rPh>
    <phoneticPr fontId="19"/>
  </si>
  <si>
    <t>休業等に至った経緯：</t>
    <rPh sb="0" eb="2">
      <t>キュウギョウ</t>
    </rPh>
    <rPh sb="2" eb="3">
      <t>トウ</t>
    </rPh>
    <rPh sb="4" eb="5">
      <t>イタ</t>
    </rPh>
    <rPh sb="7" eb="9">
      <t>ケイイ</t>
    </rPh>
    <phoneticPr fontId="19"/>
  </si>
  <si>
    <t>(1)医師</t>
    <rPh sb="3" eb="5">
      <t>イシ</t>
    </rPh>
    <phoneticPr fontId="19"/>
  </si>
  <si>
    <t>　賃金</t>
    <rPh sb="1" eb="3">
      <t>チンギン</t>
    </rPh>
    <phoneticPr fontId="19"/>
  </si>
  <si>
    <t>実施方法（行った消毒方法を記入してください。）</t>
    <rPh sb="0" eb="2">
      <t>ジッシ</t>
    </rPh>
    <rPh sb="2" eb="4">
      <t>ホウホウ</t>
    </rPh>
    <rPh sb="5" eb="6">
      <t>オコナ</t>
    </rPh>
    <rPh sb="8" eb="10">
      <t>ショウドク</t>
    </rPh>
    <rPh sb="10" eb="12">
      <t>ホウホウ</t>
    </rPh>
    <rPh sb="13" eb="15">
      <t>キニュウ</t>
    </rPh>
    <phoneticPr fontId="19"/>
  </si>
  <si>
    <t>（F）</t>
  </si>
  <si>
    <t>延べ時間</t>
    <rPh sb="0" eb="1">
      <t>ノ</t>
    </rPh>
    <rPh sb="2" eb="4">
      <t>ジカン</t>
    </rPh>
    <phoneticPr fontId="19"/>
  </si>
  <si>
    <t>ア　総病床数</t>
    <rPh sb="2" eb="3">
      <t>ソウ</t>
    </rPh>
    <rPh sb="3" eb="6">
      <t>ビョウショウスウ</t>
    </rPh>
    <phoneticPr fontId="19"/>
  </si>
  <si>
    <t>（１）病床確保</t>
    <rPh sb="3" eb="5">
      <t>ビョウショウ</t>
    </rPh>
    <rPh sb="5" eb="7">
      <t>カクホ</t>
    </rPh>
    <phoneticPr fontId="19"/>
  </si>
  <si>
    <t>施設名（　　　　　　　　　　　　　　　　　　　　　）</t>
  </si>
  <si>
    <t>確保病床数</t>
    <rPh sb="0" eb="2">
      <t>カクホ</t>
    </rPh>
    <rPh sb="2" eb="4">
      <t>ビョウショウ</t>
    </rPh>
    <rPh sb="4" eb="5">
      <t>スウ</t>
    </rPh>
    <phoneticPr fontId="19"/>
  </si>
  <si>
    <t>派遣に至った経緯：</t>
    <rPh sb="0" eb="2">
      <t>ハケン</t>
    </rPh>
    <rPh sb="3" eb="4">
      <t>イタ</t>
    </rPh>
    <rPh sb="6" eb="8">
      <t>ケイイ</t>
    </rPh>
    <phoneticPr fontId="19"/>
  </si>
  <si>
    <t>ｈ　×</t>
  </si>
  <si>
    <t>（D）</t>
  </si>
  <si>
    <t>１　入院患者を受け入れる病床の確保、消毒等の支援事業</t>
  </si>
  <si>
    <t>※「選定額(Ｆ)」欄は、(C)欄、(Ｄ)欄又は(Ｅ)欄のいずれか低い方の額を記入してください。</t>
    <rPh sb="2" eb="4">
      <t>センテイ</t>
    </rPh>
    <rPh sb="4" eb="5">
      <t>ガク</t>
    </rPh>
    <rPh sb="9" eb="10">
      <t>ラン</t>
    </rPh>
    <rPh sb="15" eb="16">
      <t>ラン</t>
    </rPh>
    <rPh sb="20" eb="21">
      <t>ラン</t>
    </rPh>
    <rPh sb="21" eb="22">
      <t>マタ</t>
    </rPh>
    <rPh sb="26" eb="27">
      <t>ラン</t>
    </rPh>
    <rPh sb="32" eb="33">
      <t>ヒク</t>
    </rPh>
    <rPh sb="34" eb="35">
      <t>ホウ</t>
    </rPh>
    <rPh sb="36" eb="37">
      <t>ガク</t>
    </rPh>
    <rPh sb="38" eb="40">
      <t>キニュウ</t>
    </rPh>
    <phoneticPr fontId="19"/>
  </si>
  <si>
    <t>（２）支援金支給事業</t>
    <rPh sb="3" eb="6">
      <t>シエンキン</t>
    </rPh>
    <rPh sb="6" eb="8">
      <t>シキュウ</t>
    </rPh>
    <rPh sb="8" eb="10">
      <t>ジギョウ</t>
    </rPh>
    <phoneticPr fontId="19"/>
  </si>
  <si>
    <t>補助率</t>
    <rPh sb="0" eb="3">
      <t>ホジョリツ</t>
    </rPh>
    <phoneticPr fontId="19"/>
  </si>
  <si>
    <t>別紙１－２</t>
    <rPh sb="0" eb="2">
      <t>ベッシ</t>
    </rPh>
    <phoneticPr fontId="19"/>
  </si>
  <si>
    <t>(F)×(G)＝(H)</t>
  </si>
  <si>
    <t>別紙１－３</t>
    <rPh sb="0" eb="2">
      <t>ベッシ</t>
    </rPh>
    <phoneticPr fontId="19"/>
  </si>
  <si>
    <t>別紙１－４</t>
    <rPh sb="0" eb="2">
      <t>ベッシ</t>
    </rPh>
    <phoneticPr fontId="19"/>
  </si>
  <si>
    <t>高知県新型コロナウイルス感染症対策事業　事業計画書</t>
    <rPh sb="20" eb="22">
      <t>ジギョウ</t>
    </rPh>
    <rPh sb="22" eb="24">
      <t>ケイカク</t>
    </rPh>
    <rPh sb="24" eb="25">
      <t>ショ</t>
    </rPh>
    <phoneticPr fontId="19"/>
  </si>
  <si>
    <t>確保期間</t>
    <rPh sb="0" eb="2">
      <t>カクホ</t>
    </rPh>
    <rPh sb="2" eb="4">
      <t>キカン</t>
    </rPh>
    <phoneticPr fontId="19"/>
  </si>
  <si>
    <t>延べ日数</t>
    <rPh sb="0" eb="1">
      <t>ノ</t>
    </rPh>
    <rPh sb="2" eb="4">
      <t>ニッスウ</t>
    </rPh>
    <phoneticPr fontId="19"/>
  </si>
  <si>
    <t>５ 新型コロナウイルス感染症により休業等となった医療機関に対する継続・再開支援事業</t>
  </si>
  <si>
    <t>延べ数</t>
    <rPh sb="0" eb="1">
      <t>ノ</t>
    </rPh>
    <rPh sb="2" eb="3">
      <t>スウ</t>
    </rPh>
    <phoneticPr fontId="19"/>
  </si>
  <si>
    <t>空床日数</t>
    <rPh sb="0" eb="2">
      <t>クウショウ</t>
    </rPh>
    <rPh sb="2" eb="4">
      <t>ニッスウ</t>
    </rPh>
    <phoneticPr fontId="19"/>
  </si>
  <si>
    <t>※基準額</t>
    <rPh sb="1" eb="4">
      <t>キジュンガク</t>
    </rPh>
    <phoneticPr fontId="19"/>
  </si>
  <si>
    <t>日　×</t>
    <rPh sb="0" eb="1">
      <t>ニチ</t>
    </rPh>
    <phoneticPr fontId="19"/>
  </si>
  <si>
    <t>～</t>
  </si>
  <si>
    <t>休業等の範囲</t>
    <rPh sb="0" eb="2">
      <t>キュウギョウ</t>
    </rPh>
    <rPh sb="2" eb="3">
      <t>トウ</t>
    </rPh>
    <rPh sb="4" eb="6">
      <t>ハンイ</t>
    </rPh>
    <phoneticPr fontId="19"/>
  </si>
  <si>
    <t>(D)</t>
  </si>
  <si>
    <t>（１）医師</t>
    <rPh sb="3" eb="5">
      <t>イシ</t>
    </rPh>
    <phoneticPr fontId="19"/>
  </si>
  <si>
    <t>派遣期間</t>
    <rPh sb="0" eb="2">
      <t>ハケン</t>
    </rPh>
    <rPh sb="2" eb="4">
      <t>キカン</t>
    </rPh>
    <phoneticPr fontId="19"/>
  </si>
  <si>
    <t>高知県新型コロナウイルス感染症対策事業　変更後事業計画書</t>
    <rPh sb="20" eb="23">
      <t>ヘンコウゴ</t>
    </rPh>
    <rPh sb="23" eb="25">
      <t>ジギョウ</t>
    </rPh>
    <rPh sb="25" eb="27">
      <t>ケイカク</t>
    </rPh>
    <rPh sb="27" eb="28">
      <t>ショ</t>
    </rPh>
    <phoneticPr fontId="19"/>
  </si>
  <si>
    <t>差引増減</t>
    <rPh sb="0" eb="2">
      <t>サシヒ</t>
    </rPh>
    <rPh sb="2" eb="4">
      <t>ゾウゲン</t>
    </rPh>
    <phoneticPr fontId="19"/>
  </si>
  <si>
    <t>派遣人数</t>
    <rPh sb="0" eb="2">
      <t>ハケン</t>
    </rPh>
    <rPh sb="2" eb="4">
      <t>ニンズウ</t>
    </rPh>
    <phoneticPr fontId="19"/>
  </si>
  <si>
    <t>歳入歳出予算（見込み）書（抄本）</t>
    <rPh sb="0" eb="1">
      <t>トシ</t>
    </rPh>
    <rPh sb="1" eb="2">
      <t>イリ</t>
    </rPh>
    <rPh sb="2" eb="3">
      <t>トシ</t>
    </rPh>
    <rPh sb="3" eb="4">
      <t>デ</t>
    </rPh>
    <rPh sb="4" eb="5">
      <t>ヨ</t>
    </rPh>
    <rPh sb="5" eb="6">
      <t>ザン</t>
    </rPh>
    <rPh sb="7" eb="9">
      <t>ミコ</t>
    </rPh>
    <rPh sb="11" eb="12">
      <t>ショ</t>
    </rPh>
    <rPh sb="13" eb="15">
      <t>ショウホン</t>
    </rPh>
    <phoneticPr fontId="19"/>
  </si>
  <si>
    <t>補助所要額</t>
    <rPh sb="0" eb="2">
      <t>ホジョ</t>
    </rPh>
    <phoneticPr fontId="19"/>
  </si>
  <si>
    <t>（１）消毒等</t>
    <rPh sb="3" eb="5">
      <t>ショウドク</t>
    </rPh>
    <rPh sb="5" eb="6">
      <t>トウ</t>
    </rPh>
    <phoneticPr fontId="19"/>
  </si>
  <si>
    <t>メーカー名</t>
    <rPh sb="4" eb="5">
      <t>メイ</t>
    </rPh>
    <phoneticPr fontId="19"/>
  </si>
  <si>
    <t>商品名</t>
    <rPh sb="0" eb="3">
      <t>ショウヒンメイ</t>
    </rPh>
    <phoneticPr fontId="19"/>
  </si>
  <si>
    <t>（１）設備整備事業</t>
    <rPh sb="3" eb="5">
      <t>セツビ</t>
    </rPh>
    <rPh sb="5" eb="7">
      <t>セイビ</t>
    </rPh>
    <rPh sb="7" eb="9">
      <t>ジギョウ</t>
    </rPh>
    <phoneticPr fontId="19"/>
  </si>
  <si>
    <t>名称</t>
    <rPh sb="0" eb="2">
      <t>メイショウ</t>
    </rPh>
    <phoneticPr fontId="19"/>
  </si>
  <si>
    <t>派遣先医療機関</t>
    <rPh sb="0" eb="2">
      <t>ハケン</t>
    </rPh>
    <rPh sb="2" eb="3">
      <t>サキ</t>
    </rPh>
    <rPh sb="3" eb="5">
      <t>イリョウ</t>
    </rPh>
    <rPh sb="5" eb="7">
      <t>キカン</t>
    </rPh>
    <phoneticPr fontId="19"/>
  </si>
  <si>
    <t>予定派遣期間</t>
    <rPh sb="0" eb="2">
      <t>ヨテイ</t>
    </rPh>
    <rPh sb="2" eb="4">
      <t>ハケン</t>
    </rPh>
    <rPh sb="4" eb="6">
      <t>キカン</t>
    </rPh>
    <phoneticPr fontId="19"/>
  </si>
  <si>
    <t>(2)消毒等</t>
    <rPh sb="3" eb="5">
      <t>ショウドク</t>
    </rPh>
    <rPh sb="5" eb="6">
      <t>トウ</t>
    </rPh>
    <phoneticPr fontId="19"/>
  </si>
  <si>
    <t>再開日</t>
    <rPh sb="0" eb="2">
      <t>サイカイ</t>
    </rPh>
    <rPh sb="2" eb="3">
      <t>ヒ</t>
    </rPh>
    <phoneticPr fontId="19"/>
  </si>
  <si>
    <t>(2)医師以外</t>
    <rPh sb="3" eb="5">
      <t>イシ</t>
    </rPh>
    <rPh sb="5" eb="7">
      <t>イガイ</t>
    </rPh>
    <phoneticPr fontId="19"/>
  </si>
  <si>
    <t>別紙４－３</t>
    <rPh sb="0" eb="2">
      <t>ベッシ</t>
    </rPh>
    <phoneticPr fontId="19"/>
  </si>
  <si>
    <t>(2)空気清浄機</t>
  </si>
  <si>
    <t>実施</t>
    <rPh sb="0" eb="2">
      <t>ジッシ</t>
    </rPh>
    <phoneticPr fontId="19"/>
  </si>
  <si>
    <t>別紙３－２</t>
    <rPh sb="0" eb="2">
      <t>ベッシ</t>
    </rPh>
    <phoneticPr fontId="19"/>
  </si>
  <si>
    <t>寄附金その他収入額</t>
    <rPh sb="1" eb="2">
      <t>フ</t>
    </rPh>
    <rPh sb="5" eb="6">
      <t>タ</t>
    </rPh>
    <phoneticPr fontId="19"/>
  </si>
  <si>
    <t>10/10</t>
  </si>
  <si>
    <t>備　考</t>
    <rPh sb="0" eb="1">
      <t>ソナエ</t>
    </rPh>
    <rPh sb="2" eb="3">
      <t>コウ</t>
    </rPh>
    <phoneticPr fontId="19"/>
  </si>
  <si>
    <t>対象経費の
支出予定額</t>
    <rPh sb="0" eb="2">
      <t>タイショウ</t>
    </rPh>
    <rPh sb="2" eb="4">
      <t>ケイヒ</t>
    </rPh>
    <phoneticPr fontId="19"/>
  </si>
  <si>
    <t>（２）消毒等</t>
  </si>
  <si>
    <t>　需用費</t>
    <rPh sb="1" eb="4">
      <t>ジュヨウヒ</t>
    </rPh>
    <phoneticPr fontId="19"/>
  </si>
  <si>
    <t>　・・・</t>
  </si>
  <si>
    <t>小計</t>
    <rPh sb="0" eb="2">
      <t>ショウケイ</t>
    </rPh>
    <phoneticPr fontId="19"/>
  </si>
  <si>
    <t/>
  </si>
  <si>
    <t>合計</t>
    <rPh sb="0" eb="2">
      <t>ゴウケイ</t>
    </rPh>
    <phoneticPr fontId="19"/>
  </si>
  <si>
    <t>　旅費</t>
    <rPh sb="1" eb="3">
      <t>リョヒ</t>
    </rPh>
    <phoneticPr fontId="19"/>
  </si>
  <si>
    <t>　備品購入費</t>
    <rPh sb="1" eb="3">
      <t>ビヒン</t>
    </rPh>
    <rPh sb="3" eb="6">
      <t>コウニュウヒ</t>
    </rPh>
    <phoneticPr fontId="19"/>
  </si>
  <si>
    <t>１　歳入の部</t>
    <rPh sb="2" eb="4">
      <t>サイニュウ</t>
    </rPh>
    <rPh sb="5" eb="6">
      <t>ブ</t>
    </rPh>
    <phoneticPr fontId="19"/>
  </si>
  <si>
    <t>積算内訳</t>
    <rPh sb="0" eb="2">
      <t>セキサン</t>
    </rPh>
    <rPh sb="2" eb="4">
      <t>ウチワケ</t>
    </rPh>
    <phoneticPr fontId="19"/>
  </si>
  <si>
    <t>県補助金</t>
    <rPh sb="0" eb="1">
      <t>ケン</t>
    </rPh>
    <rPh sb="1" eb="4">
      <t>ホジョキン</t>
    </rPh>
    <phoneticPr fontId="19"/>
  </si>
  <si>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9" type="Hiragana"/>
  </si>
  <si>
    <t>事業主負担</t>
  </si>
  <si>
    <t>予　算　額</t>
    <rPh sb="0" eb="1">
      <t>ヨ</t>
    </rPh>
    <rPh sb="2" eb="3">
      <t>ザン</t>
    </rPh>
    <rPh sb="4" eb="5">
      <t>ガク</t>
    </rPh>
    <phoneticPr fontId="19"/>
  </si>
  <si>
    <t>備　　　考</t>
    <rPh sb="0" eb="1">
      <t>ソナエ</t>
    </rPh>
    <rPh sb="4" eb="5">
      <t>コウ</t>
    </rPh>
    <phoneticPr fontId="19"/>
  </si>
  <si>
    <t>イ　設備整備の内容</t>
    <rPh sb="2" eb="4">
      <t>セツビ</t>
    </rPh>
    <rPh sb="4" eb="6">
      <t>セイビ</t>
    </rPh>
    <rPh sb="7" eb="9">
      <t>ナイヨウ</t>
    </rPh>
    <phoneticPr fontId="19"/>
  </si>
  <si>
    <t>別紙２－１</t>
    <rPh sb="0" eb="2">
      <t>ベッシ</t>
    </rPh>
    <phoneticPr fontId="19"/>
  </si>
  <si>
    <t>別紙２－２</t>
    <rPh sb="0" eb="2">
      <t>ベッシ</t>
    </rPh>
    <phoneticPr fontId="19"/>
  </si>
  <si>
    <t>別紙２－４</t>
    <rPh sb="0" eb="2">
      <t>ベッシ</t>
    </rPh>
    <phoneticPr fontId="19"/>
  </si>
  <si>
    <t>３ 新型コロナウイルス感染症を疑う患者受入れのための救急・周産期・小児医療体制確保事業</t>
  </si>
  <si>
    <t>高知県新型コロナウイルス感染症対策事業費補助金　変更後所要額内訳</t>
    <rPh sb="24" eb="26">
      <t>ヘンコウ</t>
    </rPh>
    <rPh sb="26" eb="27">
      <t>ゴ</t>
    </rPh>
    <rPh sb="27" eb="30">
      <t>ショヨウガク</t>
    </rPh>
    <rPh sb="30" eb="31">
      <t>ウチ</t>
    </rPh>
    <rPh sb="31" eb="32">
      <t>ヤク</t>
    </rPh>
    <phoneticPr fontId="19"/>
  </si>
  <si>
    <t>※「簡易診察及び付帯する備品」と「消毒経費」は、申請（変更）時の基準額を記入してください。</t>
    <rPh sb="2" eb="4">
      <t>カンイ</t>
    </rPh>
    <rPh sb="4" eb="6">
      <t>シンサツ</t>
    </rPh>
    <rPh sb="6" eb="7">
      <t>オヨ</t>
    </rPh>
    <rPh sb="8" eb="10">
      <t>フタイ</t>
    </rPh>
    <rPh sb="12" eb="14">
      <t>ビヒン</t>
    </rPh>
    <rPh sb="17" eb="19">
      <t>ショウドク</t>
    </rPh>
    <rPh sb="19" eb="21">
      <t>ケイヒ</t>
    </rPh>
    <rPh sb="24" eb="26">
      <t>シンセイ</t>
    </rPh>
    <rPh sb="27" eb="29">
      <t>ヘンコウ</t>
    </rPh>
    <rPh sb="30" eb="31">
      <t>ジ</t>
    </rPh>
    <rPh sb="32" eb="35">
      <t>キジュンガク</t>
    </rPh>
    <rPh sb="36" eb="38">
      <t>キニュウ</t>
    </rPh>
    <phoneticPr fontId="19"/>
  </si>
  <si>
    <t>高知県新型コロナウイルス感染症対策事業費補助金　精算額調書</t>
    <rPh sb="24" eb="26">
      <t>セイサン</t>
    </rPh>
    <phoneticPr fontId="19"/>
  </si>
  <si>
    <t>既交付決定額</t>
    <rPh sb="0" eb="1">
      <t>キ</t>
    </rPh>
    <rPh sb="1" eb="3">
      <t>コウフ</t>
    </rPh>
    <rPh sb="3" eb="6">
      <t>ケッテイガク</t>
    </rPh>
    <phoneticPr fontId="19"/>
  </si>
  <si>
    <t>（I)</t>
  </si>
  <si>
    <t>（J)</t>
  </si>
  <si>
    <t>差引き
過不足額</t>
  </si>
  <si>
    <t>高知県新型コロナウイルス感染症対策事業費補助金　支出額内訳</t>
    <rPh sb="24" eb="26">
      <t>シシュツ</t>
    </rPh>
    <rPh sb="26" eb="27">
      <t>ガク</t>
    </rPh>
    <rPh sb="27" eb="28">
      <t>ウチ</t>
    </rPh>
    <rPh sb="28" eb="29">
      <t>ヤク</t>
    </rPh>
    <phoneticPr fontId="19"/>
  </si>
  <si>
    <t>支出額</t>
    <rPh sb="0" eb="2">
      <t>シシュツ</t>
    </rPh>
    <rPh sb="2" eb="3">
      <t>ガク</t>
    </rPh>
    <phoneticPr fontId="19"/>
  </si>
  <si>
    <t>患者入院
延べ日数</t>
    <rPh sb="0" eb="2">
      <t>カンジャ</t>
    </rPh>
    <rPh sb="2" eb="4">
      <t>ニュウイン</t>
    </rPh>
    <rPh sb="5" eb="6">
      <t>ノ</t>
    </rPh>
    <rPh sb="7" eb="9">
      <t>ニッスウ</t>
    </rPh>
    <phoneticPr fontId="19"/>
  </si>
  <si>
    <t>歳入歳出決算（見込み）書（抄本）</t>
    <rPh sb="0" eb="1">
      <t>トシ</t>
    </rPh>
    <rPh sb="1" eb="2">
      <t>イリ</t>
    </rPh>
    <rPh sb="2" eb="3">
      <t>トシ</t>
    </rPh>
    <rPh sb="3" eb="4">
      <t>デ</t>
    </rPh>
    <rPh sb="4" eb="6">
      <t>ケッサン</t>
    </rPh>
    <rPh sb="7" eb="9">
      <t>ミコ</t>
    </rPh>
    <rPh sb="13" eb="15">
      <t>ショウホン</t>
    </rPh>
    <phoneticPr fontId="19"/>
  </si>
  <si>
    <t>形式及び規格（予定）</t>
    <rPh sb="0" eb="2">
      <t>ケイシキ</t>
    </rPh>
    <rPh sb="2" eb="3">
      <t>オヨ</t>
    </rPh>
    <rPh sb="4" eb="6">
      <t>キカク</t>
    </rPh>
    <rPh sb="7" eb="9">
      <t>ヨテイ</t>
    </rPh>
    <phoneticPr fontId="19"/>
  </si>
  <si>
    <t>決　算　額</t>
    <rPh sb="0" eb="1">
      <t>ケツ</t>
    </rPh>
    <rPh sb="2" eb="3">
      <t>サン</t>
    </rPh>
    <rPh sb="4" eb="5">
      <t>ガク</t>
    </rPh>
    <phoneticPr fontId="19"/>
  </si>
  <si>
    <t>変更後歳入歳出予算（見込み）書（抄本）</t>
    <rPh sb="0" eb="2">
      <t>ヘンコウ</t>
    </rPh>
    <rPh sb="2" eb="3">
      <t>ゴ</t>
    </rPh>
    <rPh sb="3" eb="4">
      <t>トシ</t>
    </rPh>
    <rPh sb="4" eb="5">
      <t>イリ</t>
    </rPh>
    <rPh sb="5" eb="6">
      <t>トシ</t>
    </rPh>
    <rPh sb="6" eb="7">
      <t>デ</t>
    </rPh>
    <rPh sb="7" eb="8">
      <t>ヨ</t>
    </rPh>
    <rPh sb="8" eb="9">
      <t>ザン</t>
    </rPh>
    <rPh sb="10" eb="12">
      <t>ミコ</t>
    </rPh>
    <rPh sb="14" eb="15">
      <t>ショ</t>
    </rPh>
    <rPh sb="16" eb="18">
      <t>ショウホン</t>
    </rPh>
    <phoneticPr fontId="19"/>
  </si>
  <si>
    <t>対象経費の
支出額</t>
    <rPh sb="0" eb="2">
      <t>タイショウ</t>
    </rPh>
    <rPh sb="2" eb="4">
      <t>ケイヒ</t>
    </rPh>
    <phoneticPr fontId="19"/>
  </si>
  <si>
    <t>（３）宿泊施設確保</t>
    <rPh sb="3" eb="5">
      <t>シュクハク</t>
    </rPh>
    <rPh sb="5" eb="7">
      <t>シセツ</t>
    </rPh>
    <rPh sb="7" eb="9">
      <t>カクホ</t>
    </rPh>
    <phoneticPr fontId="19"/>
  </si>
  <si>
    <t>確保室数</t>
    <rPh sb="0" eb="2">
      <t>カクホ</t>
    </rPh>
    <rPh sb="2" eb="4">
      <t>シツスウ</t>
    </rPh>
    <phoneticPr fontId="19"/>
  </si>
  <si>
    <t>宿泊施設名</t>
    <rPh sb="0" eb="2">
      <t>シュクハク</t>
    </rPh>
    <rPh sb="2" eb="5">
      <t>シセツメイ</t>
    </rPh>
    <phoneticPr fontId="19"/>
  </si>
  <si>
    <t>【疑い患者受入協力医療機関】</t>
    <rPh sb="1" eb="2">
      <t>ウタガ</t>
    </rPh>
    <rPh sb="3" eb="5">
      <t>カンジャ</t>
    </rPh>
    <rPh sb="5" eb="7">
      <t>ウケイレ</t>
    </rPh>
    <rPh sb="7" eb="9">
      <t>キョウリョク</t>
    </rPh>
    <rPh sb="9" eb="11">
      <t>イリョウ</t>
    </rPh>
    <rPh sb="11" eb="13">
      <t>キカン</t>
    </rPh>
    <phoneticPr fontId="19"/>
  </si>
  <si>
    <t>利用予定延べ数</t>
    <rPh sb="0" eb="2">
      <t>リヨウ</t>
    </rPh>
    <rPh sb="2" eb="4">
      <t>ヨテイ</t>
    </rPh>
    <rPh sb="4" eb="5">
      <t>ノ</t>
    </rPh>
    <rPh sb="6" eb="7">
      <t>スウ</t>
    </rPh>
    <phoneticPr fontId="19"/>
  </si>
  <si>
    <t>(3)宿泊施設確保</t>
    <rPh sb="3" eb="5">
      <t>シュクハク</t>
    </rPh>
    <rPh sb="5" eb="7">
      <t>シセツ</t>
    </rPh>
    <rPh sb="7" eb="9">
      <t>カクホ</t>
    </rPh>
    <phoneticPr fontId="19"/>
  </si>
  <si>
    <t>確保病床</t>
    <rPh sb="0" eb="2">
      <t>カクホ</t>
    </rPh>
    <rPh sb="2" eb="4">
      <t>ビョウショウ</t>
    </rPh>
    <phoneticPr fontId="19"/>
  </si>
  <si>
    <t>ICU</t>
  </si>
  <si>
    <t>その他</t>
    <rPh sb="2" eb="3">
      <t>タ</t>
    </rPh>
    <phoneticPr fontId="19"/>
  </si>
  <si>
    <t>その他空床日数(E)</t>
    <rPh sb="2" eb="3">
      <t>タ</t>
    </rPh>
    <rPh sb="3" eb="5">
      <t>クウショウ</t>
    </rPh>
    <rPh sb="5" eb="7">
      <t>ニッスウ</t>
    </rPh>
    <phoneticPr fontId="19"/>
  </si>
  <si>
    <t>基準単価</t>
    <rPh sb="0" eb="2">
      <t>キジュン</t>
    </rPh>
    <rPh sb="2" eb="4">
      <t>タンカ</t>
    </rPh>
    <phoneticPr fontId="19"/>
  </si>
  <si>
    <t>　賃借料</t>
    <rPh sb="1" eb="4">
      <t>チンシャクリョウ</t>
    </rPh>
    <phoneticPr fontId="19"/>
  </si>
  <si>
    <t>(1)
医師</t>
    <rPh sb="4" eb="6">
      <t>イシ</t>
    </rPh>
    <phoneticPr fontId="19"/>
  </si>
  <si>
    <t>別紙２－３</t>
    <rPh sb="0" eb="2">
      <t>ベッシ</t>
    </rPh>
    <phoneticPr fontId="19"/>
  </si>
  <si>
    <t>高知県新型コロナウイルス感染症対策事業　実績報告書</t>
  </si>
  <si>
    <t>利用延べ数</t>
    <rPh sb="0" eb="2">
      <t>リヨウ</t>
    </rPh>
    <rPh sb="2" eb="3">
      <t>ノ</t>
    </rPh>
    <rPh sb="4" eb="5">
      <t>スウ</t>
    </rPh>
    <phoneticPr fontId="19"/>
  </si>
  <si>
    <t>再開予定日</t>
    <rPh sb="0" eb="2">
      <t>サイカイ</t>
    </rPh>
    <rPh sb="2" eb="5">
      <t>ヨテイビ</t>
    </rPh>
    <phoneticPr fontId="19"/>
  </si>
  <si>
    <t>　　＝</t>
  </si>
  <si>
    <t>（別紙１－２の所要額を記入）</t>
    <rPh sb="1" eb="3">
      <t>ベッシ</t>
    </rPh>
    <rPh sb="7" eb="10">
      <t>ショヨウガク</t>
    </rPh>
    <rPh sb="11" eb="13">
      <t>キニュウ</t>
    </rPh>
    <phoneticPr fontId="19"/>
  </si>
  <si>
    <t>【感染症指定医療機関・入院協力医療機関】</t>
    <rPh sb="1" eb="4">
      <t>カンセンショウ</t>
    </rPh>
    <rPh sb="4" eb="6">
      <t>シテイ</t>
    </rPh>
    <rPh sb="6" eb="8">
      <t>イリョウ</t>
    </rPh>
    <rPh sb="8" eb="10">
      <t>キカン</t>
    </rPh>
    <rPh sb="11" eb="13">
      <t>ニュウイン</t>
    </rPh>
    <rPh sb="13" eb="15">
      <t>キョウリョク</t>
    </rPh>
    <rPh sb="15" eb="17">
      <t>イリョウ</t>
    </rPh>
    <rPh sb="17" eb="19">
      <t>キカン</t>
    </rPh>
    <phoneticPr fontId="19"/>
  </si>
  <si>
    <t>２ 新型コロナウイルス感染症重点医療機関体制整備事業</t>
  </si>
  <si>
    <t>(1)設備整備等事業</t>
    <rPh sb="3" eb="5">
      <t>セツビ</t>
    </rPh>
    <rPh sb="5" eb="7">
      <t>セイビ</t>
    </rPh>
    <rPh sb="7" eb="8">
      <t>トウ</t>
    </rPh>
    <rPh sb="8" eb="10">
      <t>ジギョウ</t>
    </rPh>
    <phoneticPr fontId="19"/>
  </si>
  <si>
    <t>４ 新型コロナウイルス重症患者を診療する医療従事者派遣体制の確保事業</t>
  </si>
  <si>
    <t>１ 入院患者を受け入れる病床の確保、消毒等の支援事業</t>
  </si>
  <si>
    <t>６ 新型コロナウイルス感染症に感染した医師に代わり診療を行う医師派遣体制の確保事業</t>
    <rPh sb="22" eb="23">
      <t>カ</t>
    </rPh>
    <phoneticPr fontId="19"/>
  </si>
  <si>
    <t>施設名　（　　　　　　　　　　　　　　　　）</t>
    <rPh sb="2" eb="3">
      <t>メイ</t>
    </rPh>
    <phoneticPr fontId="19"/>
  </si>
  <si>
    <t>HCU</t>
  </si>
  <si>
    <t>初度整備費</t>
    <rPh sb="0" eb="2">
      <t>ショド</t>
    </rPh>
    <rPh sb="2" eb="5">
      <t>セイビヒ</t>
    </rPh>
    <phoneticPr fontId="19"/>
  </si>
  <si>
    <t>重症患者又は中等症患者</t>
    <rPh sb="0" eb="2">
      <t>ジュウショウ</t>
    </rPh>
    <rPh sb="2" eb="4">
      <t>カンジャ</t>
    </rPh>
    <rPh sb="4" eb="5">
      <t>マタ</t>
    </rPh>
    <rPh sb="6" eb="9">
      <t>チュウトウショウ</t>
    </rPh>
    <rPh sb="9" eb="11">
      <t>カンジャ</t>
    </rPh>
    <phoneticPr fontId="19"/>
  </si>
  <si>
    <t>救急医療に要する備品</t>
    <rPh sb="0" eb="2">
      <t>キュウキュウ</t>
    </rPh>
    <rPh sb="2" eb="4">
      <t>イリョウ</t>
    </rPh>
    <rPh sb="5" eb="6">
      <t>ヨウ</t>
    </rPh>
    <rPh sb="8" eb="10">
      <t>ビヒン</t>
    </rPh>
    <phoneticPr fontId="19"/>
  </si>
  <si>
    <t>形式及び規格</t>
    <rPh sb="0" eb="2">
      <t>ケイシキ</t>
    </rPh>
    <rPh sb="2" eb="3">
      <t>オヨ</t>
    </rPh>
    <rPh sb="4" eb="6">
      <t>キカク</t>
    </rPh>
    <phoneticPr fontId="19"/>
  </si>
  <si>
    <t>1人1日当たり基準額×延べ空床数</t>
    <rPh sb="7" eb="10">
      <t>キジュンガク</t>
    </rPh>
    <phoneticPr fontId="19"/>
  </si>
  <si>
    <t>（１）設備整備等事業</t>
    <rPh sb="3" eb="5">
      <t>セツビ</t>
    </rPh>
    <rPh sb="5" eb="7">
      <t>セイビ</t>
    </rPh>
    <rPh sb="7" eb="8">
      <t>トウ</t>
    </rPh>
    <rPh sb="8" eb="10">
      <t>ジギョウ</t>
    </rPh>
    <phoneticPr fontId="19"/>
  </si>
  <si>
    <t>（２）支援金給付事業</t>
    <rPh sb="3" eb="6">
      <t>シエンキン</t>
    </rPh>
    <rPh sb="6" eb="8">
      <t>キュウフ</t>
    </rPh>
    <rPh sb="8" eb="10">
      <t>ジギョウ</t>
    </rPh>
    <phoneticPr fontId="19"/>
  </si>
  <si>
    <t>別紙４－２</t>
    <rPh sb="0" eb="2">
      <t>ベッシ</t>
    </rPh>
    <phoneticPr fontId="19"/>
  </si>
  <si>
    <t>別紙４－４</t>
    <rPh sb="0" eb="2">
      <t>ベッシ</t>
    </rPh>
    <phoneticPr fontId="19"/>
  </si>
  <si>
    <t>※「基準額(D)」欄は、実績計画書（別紙４－３）で算出した額を記入してください。</t>
    <rPh sb="2" eb="4">
      <t>キジュン</t>
    </rPh>
    <rPh sb="4" eb="5">
      <t>ガク</t>
    </rPh>
    <rPh sb="9" eb="10">
      <t>ラン</t>
    </rPh>
    <rPh sb="12" eb="14">
      <t>ジッセキ</t>
    </rPh>
    <rPh sb="14" eb="17">
      <t>ケイカクショ</t>
    </rPh>
    <rPh sb="18" eb="20">
      <t>ベッシ</t>
    </rPh>
    <rPh sb="25" eb="27">
      <t>サンシュツ</t>
    </rPh>
    <rPh sb="29" eb="30">
      <t>ガク</t>
    </rPh>
    <rPh sb="31" eb="33">
      <t>キニュウ</t>
    </rPh>
    <phoneticPr fontId="19"/>
  </si>
  <si>
    <t>イ　新型コロナウイルス感染症入院協力医療機関の承諾</t>
    <rPh sb="2" eb="4">
      <t>シンガタ</t>
    </rPh>
    <rPh sb="11" eb="14">
      <t>カンセンショウ</t>
    </rPh>
    <rPh sb="14" eb="16">
      <t>ニュウイン</t>
    </rPh>
    <rPh sb="16" eb="18">
      <t>キョウリョク</t>
    </rPh>
    <rPh sb="18" eb="20">
      <t>イリョウ</t>
    </rPh>
    <rPh sb="20" eb="22">
      <t>キカン</t>
    </rPh>
    <rPh sb="23" eb="25">
      <t>ショウダク</t>
    </rPh>
    <phoneticPr fontId="19"/>
  </si>
  <si>
    <t>消毒経費</t>
    <rPh sb="0" eb="2">
      <t>ショウドク</t>
    </rPh>
    <rPh sb="2" eb="4">
      <t>ケイヒ</t>
    </rPh>
    <phoneticPr fontId="19"/>
  </si>
  <si>
    <t>休床中の療養病床</t>
    <rPh sb="0" eb="2">
      <t>キュウユカ</t>
    </rPh>
    <rPh sb="2" eb="3">
      <t>チュウ</t>
    </rPh>
    <rPh sb="4" eb="6">
      <t>リョウヨウ</t>
    </rPh>
    <rPh sb="6" eb="8">
      <t>ビョウショウ</t>
    </rPh>
    <phoneticPr fontId="19"/>
  </si>
  <si>
    <t>(1)病床確保　【感染症指定医療機関・入院協力医療機関】</t>
  </si>
  <si>
    <t>(1)病床確保　【疑い患者受入協力医療機関】</t>
  </si>
  <si>
    <t>重症・中等症者空床日数(E)</t>
    <rPh sb="0" eb="2">
      <t>ジュウショウ</t>
    </rPh>
    <rPh sb="3" eb="5">
      <t>チュウトウ</t>
    </rPh>
    <rPh sb="5" eb="6">
      <t>ショウ</t>
    </rPh>
    <rPh sb="6" eb="7">
      <t>モノ</t>
    </rPh>
    <rPh sb="7" eb="9">
      <t>クウショウ</t>
    </rPh>
    <rPh sb="9" eb="11">
      <t>ニッスウ</t>
    </rPh>
    <phoneticPr fontId="19"/>
  </si>
  <si>
    <t>HCU空床日数(E)</t>
    <rPh sb="3" eb="5">
      <t>クウショウ</t>
    </rPh>
    <rPh sb="5" eb="7">
      <t>ニッスウ</t>
    </rPh>
    <phoneticPr fontId="19"/>
  </si>
  <si>
    <t>基本額</t>
    <rPh sb="0" eb="3">
      <t>キホンガク</t>
    </rPh>
    <phoneticPr fontId="19"/>
  </si>
  <si>
    <r>
      <t>ア　設備整備を必要とする理由</t>
    </r>
    <r>
      <rPr>
        <sz val="9"/>
        <color auto="1"/>
        <rFont val="ＭＳ 明朝"/>
      </rPr>
      <t>(整備を必要とする理由、問題点等について整理して、記入してください。)</t>
    </r>
  </si>
  <si>
    <t>個人防護具</t>
    <rPh sb="0" eb="2">
      <t>コジン</t>
    </rPh>
    <rPh sb="2" eb="4">
      <t>ボウゴ</t>
    </rPh>
    <rPh sb="4" eb="5">
      <t>グ</t>
    </rPh>
    <phoneticPr fontId="19"/>
  </si>
  <si>
    <t>簡易陰圧装置</t>
    <rPh sb="0" eb="2">
      <t>カンイ</t>
    </rPh>
    <rPh sb="2" eb="4">
      <t>インアツ</t>
    </rPh>
    <rPh sb="4" eb="6">
      <t>ソウチ</t>
    </rPh>
    <phoneticPr fontId="19"/>
  </si>
  <si>
    <t>簡易ベッド</t>
    <rPh sb="0" eb="2">
      <t>カンイ</t>
    </rPh>
    <phoneticPr fontId="19"/>
  </si>
  <si>
    <t>簡易診察室及び付帯する備品</t>
    <rPh sb="0" eb="2">
      <t>カンイ</t>
    </rPh>
    <rPh sb="2" eb="4">
      <t>シンサツ</t>
    </rPh>
    <rPh sb="4" eb="5">
      <t>シツ</t>
    </rPh>
    <rPh sb="5" eb="6">
      <t>オヨ</t>
    </rPh>
    <rPh sb="7" eb="9">
      <t>フタイ</t>
    </rPh>
    <rPh sb="11" eb="13">
      <t>ビヒン</t>
    </rPh>
    <phoneticPr fontId="19"/>
  </si>
  <si>
    <t>HEPAﾌｨﾙﾀｰ付きﾊﾟｰﾃｰｼｮﾝ</t>
    <rPh sb="9" eb="10">
      <t>ツ</t>
    </rPh>
    <phoneticPr fontId="19"/>
  </si>
  <si>
    <t>HEPAﾌｨﾙﾀｰ付き空気清浄機</t>
    <rPh sb="9" eb="10">
      <t>ツ</t>
    </rPh>
    <rPh sb="11" eb="13">
      <t>クウキ</t>
    </rPh>
    <rPh sb="13" eb="16">
      <t>セイジョウキ</t>
    </rPh>
    <phoneticPr fontId="19"/>
  </si>
  <si>
    <t>保育器</t>
    <rPh sb="0" eb="3">
      <t>ホイクキ</t>
    </rPh>
    <phoneticPr fontId="19"/>
  </si>
  <si>
    <t>※カタログ及び見積書を添えてください。</t>
  </si>
  <si>
    <t>※「簡易診察及び付帯する備品」と「消毒経費」は、所要額を基準単価欄に記入してください。</t>
    <rPh sb="2" eb="4">
      <t>カンイ</t>
    </rPh>
    <rPh sb="4" eb="6">
      <t>シンサツ</t>
    </rPh>
    <rPh sb="6" eb="7">
      <t>オヨ</t>
    </rPh>
    <rPh sb="8" eb="10">
      <t>フタイ</t>
    </rPh>
    <rPh sb="12" eb="14">
      <t>ビヒン</t>
    </rPh>
    <rPh sb="17" eb="19">
      <t>ショウドク</t>
    </rPh>
    <rPh sb="19" eb="21">
      <t>ケイヒ</t>
    </rPh>
    <rPh sb="24" eb="27">
      <t>ショヨウガク</t>
    </rPh>
    <rPh sb="28" eb="30">
      <t>キジュン</t>
    </rPh>
    <rPh sb="30" eb="33">
      <t>タンカラン</t>
    </rPh>
    <rPh sb="34" eb="36">
      <t>キニュウ</t>
    </rPh>
    <phoneticPr fontId="19"/>
  </si>
  <si>
    <t>項目</t>
    <rPh sb="0" eb="2">
      <t>コウモク</t>
    </rPh>
    <phoneticPr fontId="19"/>
  </si>
  <si>
    <t>(2)支援金給付事業</t>
    <rPh sb="3" eb="6">
      <t>シエンキン</t>
    </rPh>
    <rPh sb="6" eb="8">
      <t>キュウフ</t>
    </rPh>
    <rPh sb="8" eb="10">
      <t>ジギョウ</t>
    </rPh>
    <phoneticPr fontId="19"/>
  </si>
  <si>
    <t>別紙３－１</t>
    <rPh sb="0" eb="2">
      <t>ベッシ</t>
    </rPh>
    <phoneticPr fontId="19"/>
  </si>
  <si>
    <t>　＋　病床追加</t>
    <rPh sb="3" eb="5">
      <t>ビョウショウ</t>
    </rPh>
    <rPh sb="5" eb="7">
      <t>ツイカ</t>
    </rPh>
    <phoneticPr fontId="19"/>
  </si>
  <si>
    <t>　+　入院受入加算</t>
  </si>
  <si>
    <t>設備整備の内容</t>
    <rPh sb="0" eb="2">
      <t>セツビ</t>
    </rPh>
    <rPh sb="2" eb="4">
      <t>セイビ</t>
    </rPh>
    <rPh sb="5" eb="7">
      <t>ナイヨウ</t>
    </rPh>
    <phoneticPr fontId="19"/>
  </si>
  <si>
    <t>高知県新型コロナウイルス感染症対策事業費補助金　概算請求所要額内訳</t>
    <rPh sb="24" eb="26">
      <t>ガイサン</t>
    </rPh>
    <rPh sb="26" eb="28">
      <t>セイキュウ</t>
    </rPh>
    <rPh sb="28" eb="31">
      <t>ショヨウガク</t>
    </rPh>
    <rPh sb="31" eb="32">
      <t>ウチ</t>
    </rPh>
    <rPh sb="32" eb="33">
      <t>ヤク</t>
    </rPh>
    <phoneticPr fontId="19"/>
  </si>
  <si>
    <t>高知県新型コロナウイルス感染症対策事業　概算報告書</t>
  </si>
  <si>
    <t>実施方法（予定している消毒方法を記入してください。）</t>
    <rPh sb="0" eb="2">
      <t>ジッシ</t>
    </rPh>
    <rPh sb="2" eb="4">
      <t>ホウホウ</t>
    </rPh>
    <rPh sb="5" eb="7">
      <t>ヨテイ</t>
    </rPh>
    <rPh sb="11" eb="13">
      <t>ショウドク</t>
    </rPh>
    <rPh sb="13" eb="15">
      <t>ホウホウ</t>
    </rPh>
    <rPh sb="16" eb="18">
      <t>キニュウ</t>
    </rPh>
    <phoneticPr fontId="19"/>
  </si>
  <si>
    <t>（１）重点医療機関である特定機能病院等</t>
    <rPh sb="3" eb="5">
      <t>ジュウテン</t>
    </rPh>
    <rPh sb="5" eb="7">
      <t>イリョウ</t>
    </rPh>
    <rPh sb="7" eb="9">
      <t>キカン</t>
    </rPh>
    <rPh sb="12" eb="14">
      <t>トクテイ</t>
    </rPh>
    <rPh sb="14" eb="16">
      <t>キノウ</t>
    </rPh>
    <rPh sb="16" eb="18">
      <t>ビョウイン</t>
    </rPh>
    <rPh sb="18" eb="19">
      <t>トウ</t>
    </rPh>
    <phoneticPr fontId="19"/>
  </si>
  <si>
    <t>（２）重点医療機関である一般病院</t>
    <rPh sb="3" eb="5">
      <t>ジュウテン</t>
    </rPh>
    <rPh sb="5" eb="7">
      <t>イリョウ</t>
    </rPh>
    <rPh sb="7" eb="9">
      <t>キカン</t>
    </rPh>
    <rPh sb="12" eb="14">
      <t>イッパン</t>
    </rPh>
    <rPh sb="14" eb="16">
      <t>ビョウイン</t>
    </rPh>
    <phoneticPr fontId="19"/>
  </si>
  <si>
    <t>(1)重点医療機関である特定機能病院等</t>
    <rPh sb="3" eb="5">
      <t>ジュウテン</t>
    </rPh>
    <rPh sb="12" eb="14">
      <t>トクテイ</t>
    </rPh>
    <rPh sb="14" eb="16">
      <t>キノウ</t>
    </rPh>
    <rPh sb="16" eb="18">
      <t>ビョウイン</t>
    </rPh>
    <rPh sb="18" eb="19">
      <t>トウ</t>
    </rPh>
    <phoneticPr fontId="19"/>
  </si>
  <si>
    <t>※基準額（病床確保）</t>
    <rPh sb="1" eb="4">
      <t>キジュンガク</t>
    </rPh>
    <rPh sb="5" eb="7">
      <t>ビョウショウ</t>
    </rPh>
    <rPh sb="7" eb="9">
      <t>カクホ</t>
    </rPh>
    <phoneticPr fontId="19"/>
  </si>
  <si>
    <t>(2)重点医療機関である一般病院</t>
    <rPh sb="3" eb="5">
      <t>ジュウテン</t>
    </rPh>
    <rPh sb="12" eb="14">
      <t>イッパン</t>
    </rPh>
    <rPh sb="14" eb="16">
      <t>ビョウイン</t>
    </rPh>
    <phoneticPr fontId="19"/>
  </si>
  <si>
    <t>（令和２年12月14日以降に重点医療機関に派遣する場合）</t>
    <rPh sb="1" eb="3">
      <t>レイワ</t>
    </rPh>
    <rPh sb="4" eb="5">
      <t>ネン</t>
    </rPh>
    <rPh sb="7" eb="8">
      <t>ガツ</t>
    </rPh>
    <rPh sb="10" eb="11">
      <t>ヒ</t>
    </rPh>
    <rPh sb="11" eb="13">
      <t>イコウ</t>
    </rPh>
    <rPh sb="14" eb="16">
      <t>ジュウテン</t>
    </rPh>
    <rPh sb="16" eb="18">
      <t>イリョウ</t>
    </rPh>
    <rPh sb="18" eb="20">
      <t>キカン</t>
    </rPh>
    <rPh sb="21" eb="23">
      <t>ハケン</t>
    </rPh>
    <rPh sb="25" eb="27">
      <t>バアイ</t>
    </rPh>
    <phoneticPr fontId="19"/>
  </si>
  <si>
    <t>高知県新型コロナウイルス感染症対策事業費補助金　変更後所要額調書</t>
  </si>
  <si>
    <t>（２）薬剤師</t>
    <rPh sb="3" eb="6">
      <t>ヤクザイシ</t>
    </rPh>
    <phoneticPr fontId="19"/>
  </si>
  <si>
    <t>(2)薬剤師</t>
    <rPh sb="3" eb="6">
      <t>ヤクザイシ</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</si>
</sst>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 &quot;円&quot;"/>
    <numFmt numFmtId="176" formatCode="[$-411]ge.m.d;@"/>
  </numFmts>
  <fonts count="34">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2"/>
      <color auto="1"/>
      <name val="ＭＳ 明朝"/>
      <family val="1"/>
    </font>
    <font>
      <sz val="11"/>
      <color auto="1"/>
      <name val="ＭＳ 明朝"/>
      <family val="1"/>
    </font>
    <font>
      <sz val="12"/>
      <color auto="1"/>
      <name val="ＭＳ Ｐゴシック"/>
    </font>
    <font>
      <sz val="16"/>
      <color auto="1"/>
      <name val="ＭＳ 明朝"/>
    </font>
    <font>
      <sz val="14"/>
      <color auto="1"/>
      <name val="ＭＳ 明朝"/>
      <family val="1"/>
    </font>
    <font>
      <u/>
      <sz val="12"/>
      <color auto="1"/>
      <name val="ＭＳ 明朝"/>
      <family val="1"/>
    </font>
    <font>
      <sz val="10"/>
      <color auto="1"/>
      <name val="ＭＳ 明朝"/>
      <family val="1"/>
    </font>
    <font>
      <sz val="9"/>
      <color auto="1"/>
      <name val="ＭＳ 明朝"/>
      <family val="1"/>
    </font>
    <font>
      <sz val="11"/>
      <color auto="1"/>
      <name val="ＭＳ Ｐ明朝"/>
    </font>
    <font>
      <sz val="10"/>
      <color auto="1"/>
      <name val="ＭＳ Ｐゴシック"/>
      <family val="3"/>
    </font>
    <font>
      <sz val="8"/>
      <color auto="1"/>
      <name val="ＭＳ 明朝"/>
      <family val="1"/>
    </font>
    <font>
      <sz val="9"/>
      <color auto="1"/>
      <name val="ＭＳ Ｐゴシック"/>
      <family val="3"/>
    </font>
    <font>
      <sz val="8"/>
      <color auto="1"/>
      <name val="ＭＳ Ｐゴシック"/>
      <family val="3"/>
    </font>
    <font>
      <u/>
      <sz val="11"/>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4" tint="0.8"/>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thin">
        <color indexed="64"/>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269">
    <xf numFmtId="0" fontId="0" fillId="0" borderId="0" xfId="0"/>
    <xf numFmtId="0" fontId="20" fillId="0" borderId="0" xfId="0" applyFont="1" applyFill="1" applyAlignment="1">
      <alignment vertical="center"/>
    </xf>
    <xf numFmtId="0" fontId="21" fillId="0" borderId="0" xfId="0" applyFont="1" applyFill="1" applyAlignment="1">
      <alignment vertical="center"/>
    </xf>
    <xf numFmtId="0" fontId="22" fillId="0" borderId="0" xfId="0" applyFont="1" applyFill="1" applyBorder="1" applyAlignment="1">
      <alignment vertical="center"/>
    </xf>
    <xf numFmtId="0" fontId="23"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Border="1" applyAlignment="1">
      <alignment horizontal="righ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1" fillId="0" borderId="16"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1" fillId="0" borderId="21" xfId="0" applyFont="1" applyFill="1" applyBorder="1" applyAlignment="1">
      <alignment horizontal="center" vertical="center"/>
    </xf>
    <xf numFmtId="0" fontId="21" fillId="0" borderId="0" xfId="0" applyFont="1" applyFill="1" applyAlignment="1">
      <alignment horizontal="centerContinuous" vertical="center"/>
    </xf>
    <xf numFmtId="0" fontId="0" fillId="0" borderId="0" xfId="0" applyBorder="1" applyAlignment="1"/>
    <xf numFmtId="0" fontId="21" fillId="0" borderId="17" xfId="0" applyFont="1" applyBorder="1" applyAlignment="1">
      <alignment horizontal="center" vertical="center" wrapText="1"/>
    </xf>
    <xf numFmtId="0" fontId="21" fillId="0" borderId="18" xfId="0" applyFont="1" applyFill="1" applyBorder="1" applyAlignment="1">
      <alignment horizontal="center" vertical="center" shrinkToFit="1"/>
    </xf>
    <xf numFmtId="3" fontId="26" fillId="0" borderId="18" xfId="0" applyNumberFormat="1" applyFont="1" applyFill="1" applyBorder="1" applyAlignment="1">
      <alignment vertical="center"/>
    </xf>
    <xf numFmtId="3" fontId="26" fillId="0" borderId="19" xfId="0" applyNumberFormat="1" applyFont="1" applyFill="1" applyBorder="1" applyAlignment="1">
      <alignment vertical="center"/>
    </xf>
    <xf numFmtId="3" fontId="26" fillId="0" borderId="21" xfId="0" applyNumberFormat="1" applyFont="1" applyFill="1" applyBorder="1" applyAlignment="1">
      <alignment vertical="center"/>
    </xf>
    <xf numFmtId="0" fontId="20" fillId="0" borderId="0" xfId="0" applyFont="1" applyFill="1" applyBorder="1" applyAlignment="1">
      <alignment vertical="center"/>
    </xf>
    <xf numFmtId="3" fontId="26" fillId="0" borderId="0" xfId="0" applyNumberFormat="1" applyFont="1" applyFill="1" applyBorder="1" applyAlignment="1">
      <alignment vertical="center"/>
    </xf>
    <xf numFmtId="3" fontId="26" fillId="0" borderId="13" xfId="0" applyNumberFormat="1" applyFont="1" applyFill="1" applyBorder="1" applyAlignment="1">
      <alignment vertical="center"/>
    </xf>
    <xf numFmtId="3" fontId="26" fillId="0" borderId="22" xfId="0" applyNumberFormat="1" applyFont="1" applyFill="1" applyBorder="1" applyAlignment="1">
      <alignment vertical="center"/>
    </xf>
    <xf numFmtId="3" fontId="26" fillId="0" borderId="18" xfId="0" quotePrefix="1" applyNumberFormat="1" applyFont="1" applyFill="1" applyBorder="1" applyAlignment="1">
      <alignment horizontal="center" vertical="center"/>
    </xf>
    <xf numFmtId="3" fontId="26" fillId="0" borderId="19" xfId="0" quotePrefix="1" applyNumberFormat="1" applyFont="1" applyFill="1" applyBorder="1" applyAlignment="1">
      <alignment horizontal="center" vertical="center"/>
    </xf>
    <xf numFmtId="3" fontId="26" fillId="0" borderId="13" xfId="0" quotePrefix="1" applyNumberFormat="1" applyFont="1" applyFill="1" applyBorder="1" applyAlignment="1">
      <alignment horizontal="center" vertical="center"/>
    </xf>
    <xf numFmtId="3" fontId="26" fillId="0" borderId="12" xfId="0" quotePrefix="1" applyNumberFormat="1" applyFont="1" applyFill="1" applyBorder="1" applyAlignment="1">
      <alignment horizontal="center" vertical="center"/>
    </xf>
    <xf numFmtId="3" fontId="21" fillId="0" borderId="23" xfId="0" applyNumberFormat="1" applyFont="1" applyFill="1" applyBorder="1" applyAlignment="1">
      <alignment vertical="center"/>
    </xf>
    <xf numFmtId="3" fontId="26" fillId="0" borderId="24" xfId="0" applyNumberFormat="1" applyFont="1" applyFill="1" applyBorder="1" applyAlignment="1">
      <alignment vertical="center"/>
    </xf>
    <xf numFmtId="0" fontId="21" fillId="0" borderId="0" xfId="0" applyFont="1" applyFill="1" applyBorder="1" applyAlignment="1">
      <alignment horizontal="distributed" vertical="center" justifyLastLine="1"/>
    </xf>
    <xf numFmtId="0" fontId="21" fillId="0" borderId="0" xfId="0" applyFont="1" applyFill="1" applyAlignment="1">
      <alignment horizontal="right" vertical="center"/>
    </xf>
    <xf numFmtId="9" fontId="26" fillId="0" borderId="18" xfId="0" applyNumberFormat="1" applyFont="1" applyFill="1" applyBorder="1" applyAlignment="1">
      <alignment horizontal="left" vertical="center"/>
    </xf>
    <xf numFmtId="9" fontId="26" fillId="0" borderId="19" xfId="0" applyNumberFormat="1" applyFont="1" applyFill="1" applyBorder="1" applyAlignment="1">
      <alignment horizontal="left" vertical="center"/>
    </xf>
    <xf numFmtId="3" fontId="21" fillId="0" borderId="21" xfId="0" applyNumberFormat="1" applyFont="1" applyFill="1" applyBorder="1" applyAlignment="1">
      <alignment horizontal="center" vertical="center"/>
    </xf>
    <xf numFmtId="0" fontId="0" fillId="0" borderId="0" xfId="0" applyFont="1" applyFill="1" applyAlignment="1">
      <alignment vertical="center"/>
    </xf>
    <xf numFmtId="0" fontId="28" fillId="0" borderId="0" xfId="0" applyFont="1" applyFill="1" applyAlignment="1">
      <alignment vertical="center"/>
    </xf>
    <xf numFmtId="0" fontId="29" fillId="0" borderId="0" xfId="0" applyFont="1"/>
    <xf numFmtId="0" fontId="26" fillId="0" borderId="0" xfId="0" applyFont="1"/>
    <xf numFmtId="0" fontId="21" fillId="0" borderId="0" xfId="0" applyFont="1" applyAlignment="1"/>
    <xf numFmtId="0" fontId="21" fillId="0" borderId="0" xfId="0" applyFont="1" applyAlignment="1">
      <alignment horizontal="center"/>
    </xf>
    <xf numFmtId="0" fontId="26" fillId="0" borderId="0" xfId="0" applyFont="1" applyAlignment="1">
      <alignment horizontal="center"/>
    </xf>
    <xf numFmtId="0" fontId="26" fillId="0" borderId="10" xfId="0" applyFont="1" applyBorder="1" applyAlignment="1">
      <alignment horizontal="center" vertical="center"/>
    </xf>
    <xf numFmtId="0" fontId="26" fillId="0" borderId="11" xfId="0" applyFont="1" applyBorder="1" applyAlignment="1">
      <alignment horizontal="left" vertical="center"/>
    </xf>
    <xf numFmtId="0" fontId="26" fillId="0" borderId="25" xfId="0" applyFont="1" applyBorder="1" applyAlignment="1">
      <alignment horizontal="left" vertical="center"/>
    </xf>
    <xf numFmtId="0" fontId="26" fillId="24" borderId="14" xfId="0" applyFont="1" applyFill="1" applyBorder="1" applyAlignment="1">
      <alignment horizontal="center" vertical="center"/>
    </xf>
    <xf numFmtId="0" fontId="29" fillId="0" borderId="26" xfId="0" applyFont="1" applyBorder="1" applyAlignment="1">
      <alignment horizontal="right" vertical="center"/>
    </xf>
    <xf numFmtId="0" fontId="29" fillId="0" borderId="27" xfId="0" applyFont="1" applyBorder="1" applyAlignment="1">
      <alignment horizontal="center" vertical="center"/>
    </xf>
    <xf numFmtId="0" fontId="26" fillId="0" borderId="26" xfId="0" applyFont="1" applyBorder="1"/>
    <xf numFmtId="0" fontId="26" fillId="0" borderId="0" xfId="0" applyFont="1" applyBorder="1"/>
    <xf numFmtId="0" fontId="26" fillId="24" borderId="0" xfId="0" applyFont="1" applyFill="1" applyBorder="1" applyAlignment="1">
      <alignment horizontal="right"/>
    </xf>
    <xf numFmtId="0" fontId="26" fillId="0" borderId="0" xfId="0" applyFont="1" applyBorder="1" applyAlignment="1">
      <alignment horizontal="right"/>
    </xf>
    <xf numFmtId="0" fontId="26" fillId="24" borderId="26" xfId="0" applyFont="1" applyFill="1" applyBorder="1" applyAlignment="1">
      <alignment horizontal="right"/>
    </xf>
    <xf numFmtId="0" fontId="29" fillId="24" borderId="19" xfId="0" applyFont="1" applyFill="1" applyBorder="1" applyAlignment="1"/>
    <xf numFmtId="0" fontId="0" fillId="0" borderId="26" xfId="0" applyBorder="1" applyAlignment="1"/>
    <xf numFmtId="0" fontId="26" fillId="0" borderId="12" xfId="0" applyFont="1" applyFill="1" applyBorder="1" applyAlignment="1">
      <alignment horizontal="center" vertical="center"/>
    </xf>
    <xf numFmtId="0" fontId="26" fillId="0" borderId="13" xfId="0" applyFont="1" applyBorder="1" applyAlignment="1">
      <alignment horizontal="right"/>
    </xf>
    <xf numFmtId="0" fontId="26" fillId="0" borderId="28" xfId="0" applyFont="1" applyBorder="1" applyAlignment="1"/>
    <xf numFmtId="0" fontId="26" fillId="24" borderId="28" xfId="0" applyFont="1" applyFill="1" applyBorder="1" applyAlignment="1"/>
    <xf numFmtId="0" fontId="26" fillId="24" borderId="13" xfId="0" applyFont="1" applyFill="1" applyBorder="1" applyAlignment="1"/>
    <xf numFmtId="0" fontId="26" fillId="0" borderId="28" xfId="0" applyFont="1" applyBorder="1"/>
    <xf numFmtId="0" fontId="29" fillId="24" borderId="22" xfId="0" applyFont="1" applyFill="1" applyBorder="1" applyAlignment="1"/>
    <xf numFmtId="0" fontId="29" fillId="0" borderId="10" xfId="0" applyFont="1" applyBorder="1" applyAlignment="1">
      <alignment horizontal="center" vertical="center"/>
    </xf>
    <xf numFmtId="0" fontId="26" fillId="0" borderId="11" xfId="0" applyFont="1" applyBorder="1" applyAlignment="1">
      <alignment horizontal="right"/>
    </xf>
    <xf numFmtId="0" fontId="26" fillId="0" borderId="25" xfId="0" applyFont="1" applyBorder="1" applyAlignment="1"/>
    <xf numFmtId="3" fontId="26" fillId="0" borderId="25" xfId="0" applyNumberFormat="1" applyFont="1" applyBorder="1" applyAlignment="1"/>
    <xf numFmtId="0" fontId="26" fillId="0" borderId="11" xfId="0" applyFont="1" applyBorder="1" applyAlignment="1"/>
    <xf numFmtId="0" fontId="26" fillId="0" borderId="25" xfId="0" applyFont="1" applyBorder="1"/>
    <xf numFmtId="0" fontId="29" fillId="0" borderId="14" xfId="0" applyFont="1" applyBorder="1" applyAlignment="1"/>
    <xf numFmtId="0" fontId="26" fillId="0" borderId="27" xfId="0" applyFont="1" applyBorder="1" applyAlignment="1">
      <alignment horizontal="center" vertical="center"/>
    </xf>
    <xf numFmtId="0" fontId="26" fillId="0" borderId="26" xfId="0" applyFont="1" applyBorder="1" applyAlignment="1">
      <alignment horizontal="right"/>
    </xf>
    <xf numFmtId="0" fontId="26" fillId="0" borderId="0" xfId="0" applyFont="1" applyBorder="1" applyAlignment="1"/>
    <xf numFmtId="3" fontId="26" fillId="0" borderId="0" xfId="0" applyNumberFormat="1" applyFont="1" applyBorder="1" applyAlignment="1"/>
    <xf numFmtId="3" fontId="26" fillId="0" borderId="0" xfId="0" applyNumberFormat="1" applyFont="1" applyAlignment="1"/>
    <xf numFmtId="0" fontId="26" fillId="0" borderId="26" xfId="0" applyFont="1" applyBorder="1" applyAlignment="1"/>
    <xf numFmtId="0" fontId="26" fillId="0" borderId="27" xfId="0" applyFont="1" applyBorder="1" applyAlignment="1"/>
    <xf numFmtId="3" fontId="26" fillId="0" borderId="0" xfId="0" applyNumberFormat="1" applyFont="1" applyBorder="1"/>
    <xf numFmtId="3" fontId="26" fillId="0" borderId="26" xfId="0" quotePrefix="1" applyNumberFormat="1" applyFont="1" applyBorder="1" applyAlignment="1">
      <alignment horizontal="right"/>
    </xf>
    <xf numFmtId="0" fontId="26" fillId="0" borderId="29" xfId="0" quotePrefix="1" applyFont="1" applyBorder="1" applyAlignment="1">
      <alignment horizontal="right"/>
    </xf>
    <xf numFmtId="0" fontId="26" fillId="0" borderId="17" xfId="0" applyFont="1" applyBorder="1" applyAlignment="1">
      <alignment horizontal="center" vertical="center"/>
    </xf>
    <xf numFmtId="0" fontId="26" fillId="0" borderId="18" xfId="0" applyFont="1" applyBorder="1" applyAlignment="1"/>
    <xf numFmtId="0" fontId="26" fillId="0" borderId="30" xfId="0" applyFont="1" applyBorder="1" applyAlignment="1"/>
    <xf numFmtId="0" fontId="26" fillId="0" borderId="19" xfId="0" applyFont="1" applyBorder="1"/>
    <xf numFmtId="0" fontId="0" fillId="0" borderId="0" xfId="0" applyFont="1"/>
    <xf numFmtId="0" fontId="21" fillId="0" borderId="0" xfId="0" applyFont="1" applyAlignment="1">
      <alignment horizontal="center" vertical="center"/>
    </xf>
    <xf numFmtId="0" fontId="21" fillId="0" borderId="0" xfId="0" applyFont="1"/>
    <xf numFmtId="0" fontId="0" fillId="0" borderId="0" xfId="0" applyBorder="1" applyAlignment="1">
      <alignment horizontal="right"/>
    </xf>
    <xf numFmtId="0" fontId="21" fillId="0" borderId="12"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0" xfId="0" applyFont="1" applyFill="1" applyBorder="1" applyAlignment="1">
      <alignment vertical="center"/>
    </xf>
    <xf numFmtId="0" fontId="21" fillId="0" borderId="11" xfId="0" applyFont="1" applyBorder="1" applyAlignment="1"/>
    <xf numFmtId="0" fontId="21" fillId="0" borderId="14" xfId="0" applyFont="1" applyBorder="1" applyAlignment="1">
      <alignment horizontal="center" vertical="center"/>
    </xf>
    <xf numFmtId="0" fontId="21" fillId="0" borderId="14" xfId="0" applyFont="1" applyBorder="1" applyAlignment="1"/>
    <xf numFmtId="0" fontId="21" fillId="0" borderId="0" xfId="0" applyFont="1" applyFill="1" applyBorder="1" applyAlignment="1">
      <alignment vertical="center"/>
    </xf>
    <xf numFmtId="0" fontId="21" fillId="0" borderId="0" xfId="0" applyFont="1" applyFill="1" applyAlignment="1">
      <alignment vertical="center" shrinkToFit="1"/>
    </xf>
    <xf numFmtId="0" fontId="21" fillId="0" borderId="0" xfId="0" applyFont="1" applyFill="1" applyBorder="1" applyAlignment="1">
      <alignment vertical="center" shrinkToFit="1"/>
    </xf>
    <xf numFmtId="0" fontId="21" fillId="0" borderId="26" xfId="0" applyFont="1" applyFill="1" applyBorder="1" applyAlignment="1">
      <alignment vertical="center" shrinkToFit="1"/>
    </xf>
    <xf numFmtId="0" fontId="21" fillId="0" borderId="11" xfId="0" applyFont="1" applyBorder="1" applyAlignment="1">
      <alignment horizontal="left" vertical="top" wrapText="1"/>
    </xf>
    <xf numFmtId="0" fontId="21" fillId="0" borderId="11" xfId="0" applyFont="1" applyFill="1" applyBorder="1" applyAlignment="1">
      <alignment vertical="center"/>
    </xf>
    <xf numFmtId="0" fontId="21" fillId="0" borderId="31" xfId="0" applyFont="1" applyFill="1" applyBorder="1" applyAlignment="1">
      <alignment vertical="center" shrinkToFit="1"/>
    </xf>
    <xf numFmtId="0" fontId="21" fillId="0" borderId="32" xfId="0" applyFont="1" applyFill="1" applyBorder="1" applyAlignment="1">
      <alignment vertical="center" shrinkToFit="1"/>
    </xf>
    <xf numFmtId="0" fontId="21" fillId="0" borderId="33" xfId="0" applyFont="1" applyFill="1" applyBorder="1" applyAlignment="1">
      <alignment vertical="center" shrinkToFit="1"/>
    </xf>
    <xf numFmtId="0" fontId="21" fillId="0" borderId="22" xfId="0" applyFont="1" applyFill="1" applyBorder="1" applyAlignment="1">
      <alignment horizontal="center" vertical="center" shrinkToFit="1"/>
    </xf>
    <xf numFmtId="0" fontId="21" fillId="0" borderId="22" xfId="0" applyFont="1" applyBorder="1" applyAlignment="1">
      <alignment horizontal="center" vertical="center" wrapText="1"/>
    </xf>
    <xf numFmtId="0" fontId="21" fillId="0" borderId="12" xfId="0" applyFont="1" applyBorder="1" applyAlignment="1">
      <alignment vertical="center" wrapText="1"/>
    </xf>
    <xf numFmtId="0" fontId="21" fillId="0" borderId="28" xfId="0" applyFont="1" applyBorder="1" applyAlignment="1">
      <alignment vertical="center" wrapText="1"/>
    </xf>
    <xf numFmtId="0" fontId="0" fillId="0" borderId="28" xfId="0" applyFont="1" applyBorder="1" applyAlignment="1">
      <alignment vertical="center" wrapText="1"/>
    </xf>
    <xf numFmtId="0" fontId="0" fillId="0" borderId="13" xfId="0" applyFont="1" applyBorder="1" applyAlignment="1">
      <alignment vertical="center" wrapText="1"/>
    </xf>
    <xf numFmtId="0" fontId="21" fillId="0" borderId="14"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30" fillId="0" borderId="11" xfId="0" applyFont="1" applyBorder="1" applyAlignment="1">
      <alignment horizontal="center" vertical="center" wrapText="1"/>
    </xf>
    <xf numFmtId="176" fontId="21" fillId="0" borderId="34" xfId="0" applyNumberFormat="1" applyFont="1" applyFill="1" applyBorder="1" applyAlignment="1">
      <alignment horizontal="center" vertical="center" shrinkToFit="1"/>
    </xf>
    <xf numFmtId="176" fontId="21" fillId="0" borderId="25" xfId="0" applyNumberFormat="1" applyFont="1" applyFill="1" applyBorder="1" applyAlignment="1">
      <alignment horizontal="center" vertical="center" shrinkToFit="1"/>
    </xf>
    <xf numFmtId="176" fontId="21" fillId="0" borderId="36" xfId="0" applyNumberFormat="1" applyFont="1" applyFill="1" applyBorder="1" applyAlignment="1">
      <alignment horizontal="center" vertical="center" shrinkToFit="1"/>
    </xf>
    <xf numFmtId="0" fontId="21" fillId="0" borderId="37" xfId="0" applyFont="1" applyBorder="1" applyAlignment="1">
      <alignment horizontal="center" vertical="center"/>
    </xf>
    <xf numFmtId="0" fontId="0" fillId="0" borderId="27" xfId="0" applyFont="1" applyBorder="1" applyAlignment="1"/>
    <xf numFmtId="0" fontId="0" fillId="0" borderId="29" xfId="0" applyFont="1" applyBorder="1" applyAlignment="1"/>
    <xf numFmtId="0" fontId="0" fillId="0" borderId="26" xfId="0" applyFont="1" applyBorder="1" applyAlignment="1">
      <alignment shrinkToFit="1"/>
    </xf>
    <xf numFmtId="0" fontId="0" fillId="0" borderId="26" xfId="0" applyFont="1" applyBorder="1" applyAlignment="1">
      <alignment horizontal="left" vertical="top" wrapText="1"/>
    </xf>
    <xf numFmtId="0" fontId="0" fillId="0" borderId="0" xfId="0" applyFont="1" applyBorder="1" applyAlignment="1">
      <alignment shrinkToFit="1"/>
    </xf>
    <xf numFmtId="0" fontId="0" fillId="0" borderId="27" xfId="0" applyFont="1" applyBorder="1" applyAlignment="1">
      <alignment horizontal="center"/>
    </xf>
    <xf numFmtId="0" fontId="0" fillId="0" borderId="31" xfId="0" applyFont="1" applyBorder="1" applyAlignment="1">
      <alignment shrinkToFit="1"/>
    </xf>
    <xf numFmtId="0" fontId="0" fillId="0" borderId="32" xfId="0" applyFont="1" applyBorder="1" applyAlignment="1">
      <alignment shrinkToFit="1"/>
    </xf>
    <xf numFmtId="0" fontId="0" fillId="0" borderId="33" xfId="0" applyFont="1" applyBorder="1" applyAlignment="1">
      <alignment shrinkToFit="1"/>
    </xf>
    <xf numFmtId="0" fontId="0" fillId="0" borderId="22" xfId="0" applyFont="1" applyBorder="1" applyAlignment="1">
      <alignment horizontal="center" shrinkToFit="1"/>
    </xf>
    <xf numFmtId="0" fontId="31" fillId="0" borderId="0" xfId="0" applyFont="1"/>
    <xf numFmtId="0" fontId="21" fillId="0" borderId="10" xfId="0" applyFont="1" applyBorder="1" applyAlignment="1">
      <alignment horizontal="center" vertical="center" wrapText="1"/>
    </xf>
    <xf numFmtId="176" fontId="21" fillId="0" borderId="38" xfId="0" applyNumberFormat="1" applyFont="1" applyFill="1" applyBorder="1" applyAlignment="1">
      <alignment horizontal="center" vertical="center" shrinkToFit="1"/>
    </xf>
    <xf numFmtId="0" fontId="0" fillId="0" borderId="29" xfId="0" applyFont="1" applyBorder="1" applyAlignment="1">
      <alignment vertical="center"/>
    </xf>
    <xf numFmtId="0" fontId="0" fillId="0" borderId="39" xfId="0" applyFont="1" applyBorder="1" applyAlignment="1"/>
    <xf numFmtId="0" fontId="0" fillId="0" borderId="40" xfId="0" applyFont="1" applyBorder="1" applyAlignment="1"/>
    <xf numFmtId="0" fontId="32" fillId="0" borderId="26" xfId="0" applyFont="1" applyBorder="1" applyAlignment="1"/>
    <xf numFmtId="0" fontId="0" fillId="0" borderId="39" xfId="0" applyFont="1" applyBorder="1" applyAlignment="1">
      <alignment horizontal="center" vertical="center"/>
    </xf>
    <xf numFmtId="0" fontId="0" fillId="0" borderId="0" xfId="0" applyFont="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vertical="center"/>
    </xf>
    <xf numFmtId="0" fontId="0" fillId="0" borderId="19" xfId="0" applyFont="1" applyBorder="1" applyAlignment="1"/>
    <xf numFmtId="0" fontId="21" fillId="0" borderId="0" xfId="0" applyFont="1" applyBorder="1" applyAlignment="1">
      <alignment horizontal="right" vertical="center" shrinkToFit="1"/>
    </xf>
    <xf numFmtId="0" fontId="0" fillId="0" borderId="17" xfId="0" applyFont="1" applyBorder="1" applyAlignment="1">
      <alignment horizontal="center"/>
    </xf>
    <xf numFmtId="0" fontId="0" fillId="0" borderId="18" xfId="0" applyFont="1" applyBorder="1" applyAlignment="1"/>
    <xf numFmtId="0" fontId="21" fillId="0" borderId="0" xfId="0" applyFont="1" applyAlignment="1">
      <alignment horizontal="right"/>
    </xf>
    <xf numFmtId="0" fontId="0" fillId="0" borderId="43" xfId="0" applyFont="1" applyBorder="1" applyAlignment="1">
      <alignment horizontal="center" vertical="center"/>
    </xf>
    <xf numFmtId="0" fontId="0" fillId="0" borderId="19" xfId="0" applyFont="1" applyBorder="1" applyAlignment="1">
      <alignment vertical="center"/>
    </xf>
    <xf numFmtId="0" fontId="0" fillId="0" borderId="39" xfId="0" applyFont="1" applyBorder="1"/>
    <xf numFmtId="0" fontId="0" fillId="0" borderId="44" xfId="0" applyFont="1" applyBorder="1" applyAlignment="1"/>
    <xf numFmtId="0" fontId="32" fillId="0" borderId="45" xfId="0" applyFont="1" applyBorder="1" applyAlignment="1"/>
    <xf numFmtId="176" fontId="0" fillId="0" borderId="46" xfId="0" applyNumberFormat="1" applyFont="1" applyFill="1" applyBorder="1" applyAlignment="1">
      <alignment horizontal="center" vertical="center" shrinkToFit="1"/>
    </xf>
    <xf numFmtId="176" fontId="0" fillId="0" borderId="47" xfId="0" applyNumberFormat="1" applyFont="1" applyFill="1" applyBorder="1" applyAlignment="1">
      <alignment horizontal="center" vertical="center" shrinkToFit="1"/>
    </xf>
    <xf numFmtId="176" fontId="0" fillId="0" borderId="48" xfId="0" applyNumberFormat="1" applyFont="1" applyFill="1" applyBorder="1" applyAlignment="1">
      <alignment horizontal="center" vertical="center" shrinkToFit="1"/>
    </xf>
    <xf numFmtId="0" fontId="0" fillId="0" borderId="14" xfId="0" applyFont="1" applyBorder="1" applyAlignment="1">
      <alignment vertical="center"/>
    </xf>
    <xf numFmtId="0" fontId="21" fillId="0" borderId="0" xfId="0" applyFont="1" applyBorder="1" applyAlignment="1">
      <alignment horizontal="right" vertical="center"/>
    </xf>
    <xf numFmtId="0" fontId="21" fillId="0" borderId="10" xfId="0" applyFont="1" applyBorder="1" applyAlignment="1">
      <alignment horizontal="center"/>
    </xf>
    <xf numFmtId="0" fontId="21" fillId="0" borderId="31" xfId="0" applyFont="1" applyBorder="1" applyAlignment="1"/>
    <xf numFmtId="0" fontId="21" fillId="0" borderId="32" xfId="0" applyFont="1" applyBorder="1" applyAlignment="1"/>
    <xf numFmtId="0" fontId="21" fillId="0" borderId="33" xfId="0" applyFont="1" applyBorder="1" applyAlignment="1"/>
    <xf numFmtId="0" fontId="21" fillId="0" borderId="49" xfId="0" applyFont="1" applyBorder="1" applyAlignment="1"/>
    <xf numFmtId="176" fontId="0" fillId="0" borderId="39" xfId="0" applyNumberFormat="1" applyFont="1" applyFill="1" applyBorder="1" applyAlignment="1">
      <alignment horizontal="center" vertical="center" shrinkToFit="1"/>
    </xf>
    <xf numFmtId="176" fontId="0" fillId="0" borderId="43" xfId="0" applyNumberFormat="1" applyFont="1" applyFill="1" applyBorder="1" applyAlignment="1">
      <alignment horizontal="center" vertical="center" shrinkToFit="1"/>
    </xf>
    <xf numFmtId="176" fontId="0" fillId="0" borderId="41" xfId="0" applyNumberFormat="1" applyFont="1" applyFill="1" applyBorder="1" applyAlignment="1">
      <alignment horizontal="center" vertical="center" shrinkToFit="1"/>
    </xf>
    <xf numFmtId="0" fontId="0" fillId="0" borderId="50" xfId="0" applyFont="1" applyBorder="1" applyAlignment="1">
      <alignment vertical="center"/>
    </xf>
    <xf numFmtId="0" fontId="21" fillId="0" borderId="0" xfId="0" applyFont="1" applyAlignment="1">
      <alignment horizontal="right" vertical="center" shrinkToFit="1"/>
    </xf>
    <xf numFmtId="0" fontId="0" fillId="0" borderId="0" xfId="0" applyFont="1" applyAlignment="1"/>
    <xf numFmtId="176" fontId="0" fillId="0" borderId="0" xfId="0" applyNumberFormat="1" applyFont="1" applyFill="1" applyBorder="1" applyAlignment="1">
      <alignment horizontal="center" vertical="center" shrinkToFit="1"/>
    </xf>
    <xf numFmtId="0" fontId="0" fillId="0" borderId="51" xfId="0" applyFont="1" applyBorder="1" applyAlignment="1"/>
    <xf numFmtId="0" fontId="21" fillId="0" borderId="52" xfId="0" applyFont="1" applyBorder="1" applyAlignment="1">
      <alignment horizontal="center" vertical="center"/>
    </xf>
    <xf numFmtId="0" fontId="30" fillId="0" borderId="53" xfId="0" applyFont="1" applyBorder="1" applyAlignment="1">
      <alignment horizontal="center" vertical="center"/>
    </xf>
    <xf numFmtId="0" fontId="21" fillId="0" borderId="54" xfId="0" applyFont="1" applyFill="1" applyBorder="1" applyAlignment="1">
      <alignment vertical="center" shrinkToFit="1"/>
    </xf>
    <xf numFmtId="0" fontId="21" fillId="0" borderId="55" xfId="0" applyFont="1" applyFill="1" applyBorder="1" applyAlignment="1">
      <alignment vertical="center" shrinkToFit="1"/>
    </xf>
    <xf numFmtId="0" fontId="21" fillId="0" borderId="56" xfId="0" applyFont="1" applyFill="1" applyBorder="1" applyAlignment="1">
      <alignment vertical="center" shrinkToFit="1"/>
    </xf>
    <xf numFmtId="38" fontId="21" fillId="0" borderId="57" xfId="45" applyFont="1" applyBorder="1" applyAlignment="1">
      <alignment vertical="center"/>
    </xf>
    <xf numFmtId="38" fontId="21" fillId="0" borderId="0" xfId="45" applyFont="1" applyAlignment="1">
      <alignment vertical="center" shrinkToFit="1"/>
    </xf>
    <xf numFmtId="38" fontId="21" fillId="0" borderId="0" xfId="45" applyFont="1" applyAlignment="1">
      <alignment vertical="center"/>
    </xf>
    <xf numFmtId="0" fontId="0" fillId="0" borderId="31" xfId="0" applyFont="1" applyBorder="1" applyAlignment="1"/>
    <xf numFmtId="0" fontId="0" fillId="0" borderId="32" xfId="0" applyFont="1" applyBorder="1" applyAlignment="1"/>
    <xf numFmtId="0" fontId="0" fillId="0" borderId="33" xfId="0" applyFont="1" applyBorder="1" applyAlignment="1"/>
    <xf numFmtId="0" fontId="0" fillId="0" borderId="49" xfId="0" applyFont="1" applyBorder="1" applyAlignment="1"/>
    <xf numFmtId="0" fontId="21" fillId="0" borderId="12" xfId="0" applyFont="1" applyBorder="1" applyAlignment="1">
      <alignment horizontal="center" vertical="center" shrinkToFit="1"/>
    </xf>
    <xf numFmtId="0" fontId="21" fillId="0" borderId="58" xfId="0" applyFont="1" applyBorder="1"/>
    <xf numFmtId="0" fontId="21" fillId="0" borderId="32" xfId="0" applyFont="1" applyBorder="1"/>
    <xf numFmtId="0" fontId="21" fillId="0" borderId="59" xfId="0" applyFont="1" applyBorder="1"/>
    <xf numFmtId="38" fontId="21" fillId="0" borderId="13" xfId="45" applyFont="1" applyBorder="1" applyAlignment="1">
      <alignment vertical="center"/>
    </xf>
    <xf numFmtId="38" fontId="21" fillId="0" borderId="14" xfId="45" applyFont="1" applyBorder="1" applyAlignment="1">
      <alignment horizontal="center" vertical="center"/>
    </xf>
    <xf numFmtId="38" fontId="21" fillId="0" borderId="14" xfId="45" applyFont="1" applyBorder="1" applyAlignment="1">
      <alignment vertical="center"/>
    </xf>
    <xf numFmtId="0" fontId="0" fillId="0" borderId="58" xfId="0" applyFont="1" applyBorder="1"/>
    <xf numFmtId="0" fontId="0" fillId="0" borderId="32" xfId="0" applyFont="1" applyBorder="1"/>
    <xf numFmtId="0" fontId="0" fillId="0" borderId="59" xfId="0" applyFont="1" applyBorder="1"/>
    <xf numFmtId="38" fontId="0" fillId="0" borderId="13" xfId="45" applyFont="1" applyBorder="1" applyAlignment="1">
      <alignment vertical="center"/>
    </xf>
    <xf numFmtId="0" fontId="21" fillId="0" borderId="58" xfId="0" applyFont="1" applyBorder="1" applyAlignment="1">
      <alignment horizontal="center" vertical="center" wrapText="1"/>
    </xf>
    <xf numFmtId="0" fontId="21" fillId="0" borderId="60" xfId="0" applyFont="1" applyBorder="1" applyAlignment="1">
      <alignment horizontal="center" vertical="center"/>
    </xf>
    <xf numFmtId="0" fontId="30" fillId="0" borderId="61" xfId="0" applyFont="1" applyBorder="1" applyAlignment="1">
      <alignment horizontal="center" vertical="center"/>
    </xf>
    <xf numFmtId="0" fontId="21" fillId="0" borderId="62" xfId="0" applyFont="1" applyFill="1" applyBorder="1" applyAlignment="1">
      <alignment vertical="center"/>
    </xf>
    <xf numFmtId="0" fontId="21" fillId="0" borderId="63" xfId="0" applyFont="1" applyFill="1" applyBorder="1" applyAlignment="1">
      <alignment vertical="center"/>
    </xf>
    <xf numFmtId="0" fontId="21" fillId="0" borderId="64" xfId="0" applyFont="1" applyFill="1" applyBorder="1" applyAlignment="1">
      <alignment vertical="center"/>
    </xf>
    <xf numFmtId="38" fontId="21" fillId="0" borderId="22" xfId="45" applyFont="1" applyBorder="1" applyAlignment="1">
      <alignment vertical="center"/>
    </xf>
    <xf numFmtId="0" fontId="21" fillId="0" borderId="58" xfId="0" applyFont="1" applyFill="1" applyBorder="1" applyAlignment="1">
      <alignment vertical="center" shrinkToFit="1"/>
    </xf>
    <xf numFmtId="0" fontId="21" fillId="0" borderId="59" xfId="0" applyFont="1" applyFill="1" applyBorder="1" applyAlignment="1">
      <alignment vertical="center" shrinkToFit="1"/>
    </xf>
    <xf numFmtId="0" fontId="0" fillId="0" borderId="58" xfId="0" applyFont="1" applyBorder="1" applyAlignment="1">
      <alignment horizontal="center" vertical="center" wrapText="1"/>
    </xf>
    <xf numFmtId="0" fontId="30" fillId="0" borderId="53" xfId="0" applyFont="1" applyBorder="1" applyAlignment="1">
      <alignment horizontal="center" vertical="center" shrinkToFit="1"/>
    </xf>
    <xf numFmtId="38" fontId="21" fillId="0" borderId="54" xfId="45" applyFont="1" applyFill="1" applyBorder="1" applyAlignment="1">
      <alignment vertical="center"/>
    </xf>
    <xf numFmtId="38" fontId="21" fillId="0" borderId="55" xfId="45" applyFont="1" applyFill="1" applyBorder="1" applyAlignment="1">
      <alignment vertical="center"/>
    </xf>
    <xf numFmtId="38" fontId="21" fillId="0" borderId="56" xfId="45" applyFont="1" applyFill="1" applyBorder="1" applyAlignment="1">
      <alignment vertical="center"/>
    </xf>
    <xf numFmtId="0" fontId="21" fillId="0" borderId="12" xfId="0" applyFont="1" applyBorder="1" applyAlignment="1">
      <alignment horizontal="center"/>
    </xf>
    <xf numFmtId="0" fontId="30" fillId="0" borderId="13" xfId="0" applyFont="1" applyBorder="1" applyAlignment="1">
      <alignment horizontal="center"/>
    </xf>
    <xf numFmtId="0" fontId="21" fillId="0" borderId="31" xfId="0" applyFont="1" applyBorder="1"/>
    <xf numFmtId="0" fontId="21" fillId="0" borderId="65" xfId="0" applyFont="1" applyBorder="1"/>
    <xf numFmtId="0" fontId="21" fillId="0" borderId="33" xfId="0" applyFont="1" applyBorder="1"/>
    <xf numFmtId="0" fontId="21" fillId="0" borderId="49" xfId="0" applyFont="1" applyBorder="1"/>
    <xf numFmtId="0" fontId="21" fillId="0" borderId="12" xfId="0" applyFont="1" applyFill="1" applyBorder="1" applyAlignment="1">
      <alignment horizontal="center" vertical="center"/>
    </xf>
    <xf numFmtId="0" fontId="21" fillId="0" borderId="58" xfId="0" applyFont="1" applyBorder="1" applyAlignment="1">
      <alignment vertical="center"/>
    </xf>
    <xf numFmtId="0" fontId="21" fillId="0" borderId="32" xfId="0" applyFont="1" applyBorder="1" applyAlignment="1">
      <alignment vertical="center"/>
    </xf>
    <xf numFmtId="0" fontId="21" fillId="0" borderId="59" xfId="0" applyFont="1" applyBorder="1" applyAlignment="1">
      <alignment vertical="center"/>
    </xf>
    <xf numFmtId="0" fontId="21" fillId="0" borderId="22" xfId="0" applyFont="1" applyBorder="1" applyAlignment="1">
      <alignment vertical="center"/>
    </xf>
    <xf numFmtId="0" fontId="0" fillId="0" borderId="58" xfId="0" applyFont="1" applyBorder="1" applyAlignment="1">
      <alignment vertical="center"/>
    </xf>
    <xf numFmtId="0" fontId="0" fillId="0" borderId="32" xfId="0" applyFont="1" applyBorder="1" applyAlignment="1">
      <alignment vertical="center"/>
    </xf>
    <xf numFmtId="0" fontId="0" fillId="0" borderId="59" xfId="0" applyFont="1" applyBorder="1" applyAlignment="1">
      <alignment vertical="center"/>
    </xf>
    <xf numFmtId="0" fontId="0" fillId="0" borderId="22" xfId="0" applyFont="1" applyBorder="1" applyAlignment="1">
      <alignment vertical="center"/>
    </xf>
    <xf numFmtId="0" fontId="0" fillId="0" borderId="12" xfId="0" applyFont="1" applyBorder="1" applyAlignment="1">
      <alignment horizontal="center" vertical="center" wrapText="1"/>
    </xf>
    <xf numFmtId="0" fontId="32" fillId="0" borderId="13" xfId="0" applyFont="1" applyBorder="1" applyAlignment="1">
      <alignment horizontal="center" vertical="center" wrapText="1"/>
    </xf>
    <xf numFmtId="38" fontId="21" fillId="0" borderId="58" xfId="45" applyFont="1" applyFill="1" applyBorder="1" applyAlignment="1">
      <alignment vertical="center"/>
    </xf>
    <xf numFmtId="38" fontId="21" fillId="0" borderId="28" xfId="45" applyFont="1" applyFill="1" applyBorder="1" applyAlignment="1">
      <alignment vertical="center"/>
    </xf>
    <xf numFmtId="38" fontId="21" fillId="0" borderId="59" xfId="45" applyFont="1" applyFill="1" applyBorder="1" applyAlignment="1">
      <alignment vertical="center"/>
    </xf>
    <xf numFmtId="0" fontId="21" fillId="0" borderId="22" xfId="0" applyFont="1" applyBorder="1" applyAlignment="1">
      <alignment horizontal="center" vertical="center"/>
    </xf>
    <xf numFmtId="0" fontId="21" fillId="0" borderId="26" xfId="0" applyFont="1" applyFill="1" applyBorder="1" applyAlignment="1">
      <alignment vertical="center"/>
    </xf>
    <xf numFmtId="38" fontId="21" fillId="0" borderId="31" xfId="45" applyFont="1" applyBorder="1"/>
    <xf numFmtId="38" fontId="21" fillId="0" borderId="32" xfId="45" applyFont="1" applyBorder="1"/>
    <xf numFmtId="38" fontId="21" fillId="0" borderId="33" xfId="45" applyFont="1" applyBorder="1"/>
    <xf numFmtId="0" fontId="21" fillId="0" borderId="14" xfId="0" applyFont="1" applyBorder="1"/>
    <xf numFmtId="0" fontId="21" fillId="0" borderId="22" xfId="0" applyFont="1" applyBorder="1" applyAlignment="1">
      <alignment horizontal="center"/>
    </xf>
    <xf numFmtId="38" fontId="21" fillId="0" borderId="32" xfId="45" applyFont="1" applyFill="1" applyBorder="1" applyAlignment="1">
      <alignment vertical="center"/>
    </xf>
    <xf numFmtId="0" fontId="0" fillId="0" borderId="17" xfId="0" applyFont="1" applyBorder="1" applyAlignment="1"/>
    <xf numFmtId="177" fontId="21" fillId="0" borderId="26" xfId="45" applyNumberFormat="1" applyFont="1" applyBorder="1" applyAlignment="1">
      <alignment vertical="center" shrinkToFit="1"/>
    </xf>
    <xf numFmtId="177" fontId="21" fillId="0" borderId="0" xfId="45" applyNumberFormat="1" applyFont="1" applyAlignment="1">
      <alignment vertical="center" shrinkToFit="1"/>
    </xf>
    <xf numFmtId="0" fontId="0" fillId="0" borderId="18" xfId="0" applyFont="1" applyBorder="1" applyAlignment="1">
      <alignment horizontal="left" vertical="top" wrapText="1"/>
    </xf>
    <xf numFmtId="38" fontId="21" fillId="0" borderId="22" xfId="45" applyFont="1" applyBorder="1"/>
    <xf numFmtId="38" fontId="21" fillId="0" borderId="0" xfId="45" applyFont="1"/>
    <xf numFmtId="0" fontId="21" fillId="0" borderId="25" xfId="0" applyFont="1" applyBorder="1"/>
    <xf numFmtId="177" fontId="33" fillId="0" borderId="0" xfId="45" applyNumberFormat="1" applyFont="1" applyAlignment="1">
      <alignment vertical="center" shrinkToFit="1"/>
    </xf>
    <xf numFmtId="38" fontId="33" fillId="0" borderId="0" xfId="45" applyFont="1" applyAlignment="1">
      <alignment vertical="center"/>
    </xf>
    <xf numFmtId="38" fontId="21" fillId="0" borderId="22" xfId="45" applyFont="1" applyBorder="1" applyAlignment="1">
      <alignment horizontal="center" vertical="center"/>
    </xf>
    <xf numFmtId="38" fontId="21" fillId="0" borderId="0" xfId="33" applyFont="1">
      <alignment vertical="center"/>
    </xf>
    <xf numFmtId="38" fontId="21" fillId="0" borderId="0" xfId="33" applyFont="1" applyAlignment="1">
      <alignment horizontal="center" vertical="center"/>
    </xf>
    <xf numFmtId="38" fontId="21" fillId="0" borderId="12" xfId="33" applyFont="1" applyBorder="1">
      <alignment vertical="center"/>
    </xf>
    <xf numFmtId="38" fontId="21" fillId="0" borderId="13" xfId="33" applyFont="1" applyBorder="1">
      <alignment vertical="center"/>
    </xf>
    <xf numFmtId="38" fontId="21" fillId="0" borderId="22" xfId="33" applyFont="1" applyBorder="1">
      <alignment vertical="center"/>
    </xf>
    <xf numFmtId="38" fontId="27" fillId="0" borderId="12" xfId="33" applyFont="1" applyBorder="1" applyAlignment="1">
      <alignment horizontal="right" vertical="center"/>
    </xf>
    <xf numFmtId="38" fontId="21" fillId="0" borderId="13" xfId="33" applyFont="1" applyBorder="1" applyAlignment="1">
      <alignment horizontal="right" vertical="center"/>
    </xf>
    <xf numFmtId="0" fontId="0" fillId="0" borderId="26" xfId="0" applyBorder="1"/>
    <xf numFmtId="0" fontId="0" fillId="0" borderId="0" xfId="0" applyBorder="1" applyAlignment="1">
      <alignment horizontal="right" vertical="center"/>
    </xf>
    <xf numFmtId="38" fontId="20" fillId="0" borderId="0" xfId="33" applyFont="1">
      <alignment vertical="center"/>
    </xf>
    <xf numFmtId="3" fontId="26" fillId="0" borderId="17" xfId="0" applyNumberFormat="1" applyFont="1" applyFill="1" applyBorder="1" applyAlignment="1">
      <alignment vertical="center"/>
    </xf>
    <xf numFmtId="3" fontId="26" fillId="0" borderId="18" xfId="0" applyNumberFormat="1" applyFont="1" applyFill="1" applyBorder="1" applyAlignment="1">
      <alignment vertical="center" shrinkToFit="1"/>
    </xf>
    <xf numFmtId="3" fontId="26" fillId="0" borderId="19" xfId="0" applyNumberFormat="1" applyFont="1" applyFill="1" applyBorder="1" applyAlignment="1">
      <alignment vertical="center" shrinkToFit="1"/>
    </xf>
    <xf numFmtId="3" fontId="26" fillId="0" borderId="17" xfId="0" applyNumberFormat="1" applyFont="1" applyFill="1" applyBorder="1" applyAlignment="1">
      <alignment vertical="center" shrinkToFit="1"/>
    </xf>
    <xf numFmtId="3" fontId="26" fillId="0" borderId="21" xfId="0" applyNumberFormat="1" applyFont="1" applyFill="1" applyBorder="1" applyAlignment="1">
      <alignment vertical="center" shrinkToFit="1"/>
    </xf>
    <xf numFmtId="38" fontId="21" fillId="0" borderId="22" xfId="33" applyFont="1" applyBorder="1" applyAlignment="1">
      <alignment vertical="center" wrapText="1"/>
    </xf>
    <xf numFmtId="0" fontId="21" fillId="0" borderId="0" xfId="0" applyFont="1" applyBorder="1"/>
  </cellXfs>
  <cellStyles count="4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交付申請添付様式（新人看護職員研修事業）" xfId="33"/>
    <cellStyle name="標準" xfId="0" builtinId="0"/>
    <cellStyle name="標準_交付申請添付様式（新人看護職員研修事業）" xfId="34"/>
    <cellStyle name="標準_別紙様式2（整備計画書）"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 name="桁区切り" xfId="4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sheetPr>
  <dimension ref="A1:N18"/>
  <sheetViews>
    <sheetView showGridLines="0" tabSelected="1" zoomScale="75" zoomScaleNormal="75" workbookViewId="0">
      <selection activeCell="I11" sqref="I11"/>
    </sheetView>
  </sheetViews>
  <sheetFormatPr defaultRowHeight="13.5"/>
  <cols>
    <col min="1" max="1" width="1.625" customWidth="1"/>
    <col min="2" max="3" width="13.125" customWidth="1"/>
    <col min="4" max="9" width="14.375" customWidth="1"/>
    <col min="10" max="10" width="8.125" customWidth="1"/>
    <col min="11" max="11" width="14.375" customWidth="1"/>
    <col min="12" max="12" width="8.125" customWidth="1"/>
  </cols>
  <sheetData>
    <row r="1" spans="1:14" ht="20.100000000000001" customHeight="1">
      <c r="A1" s="1" t="s">
        <v>51</v>
      </c>
      <c r="B1" s="4"/>
      <c r="C1" s="4"/>
      <c r="D1" s="23"/>
      <c r="E1" s="23"/>
      <c r="F1" s="23"/>
      <c r="G1" s="23"/>
      <c r="H1" s="23"/>
      <c r="I1" s="23"/>
      <c r="J1" s="23"/>
      <c r="K1" s="23"/>
      <c r="L1" s="23"/>
      <c r="M1" s="45"/>
    </row>
    <row r="2" spans="1:14" ht="20.100000000000001" customHeight="1">
      <c r="A2" s="2"/>
      <c r="B2" s="5" t="s">
        <v>17</v>
      </c>
      <c r="C2" s="5"/>
      <c r="D2" s="5"/>
      <c r="E2" s="5"/>
      <c r="F2" s="5"/>
      <c r="G2" s="5"/>
      <c r="H2" s="5"/>
      <c r="I2" s="5"/>
      <c r="J2" s="5"/>
      <c r="K2" s="5"/>
      <c r="L2" s="5"/>
      <c r="M2" s="45"/>
    </row>
    <row r="3" spans="1:14" ht="6.75" customHeight="1">
      <c r="A3" s="2"/>
      <c r="B3" s="2"/>
      <c r="C3" s="2"/>
      <c r="D3" s="2"/>
      <c r="E3" s="2"/>
      <c r="F3" s="2"/>
      <c r="G3" s="2"/>
      <c r="H3" s="2"/>
      <c r="I3" s="2"/>
      <c r="J3" s="2"/>
      <c r="K3" s="2"/>
      <c r="L3" s="40"/>
      <c r="M3" s="45"/>
    </row>
    <row r="4" spans="1:14" ht="20.100000000000001" customHeight="1">
      <c r="A4" s="2"/>
      <c r="B4" s="6" t="s">
        <v>169</v>
      </c>
      <c r="C4" s="6"/>
      <c r="D4" s="24"/>
      <c r="E4" s="24"/>
      <c r="F4" s="24"/>
      <c r="G4" s="24"/>
      <c r="H4" s="24"/>
      <c r="I4" s="24"/>
      <c r="J4" s="24"/>
      <c r="K4" s="24"/>
      <c r="L4" s="2"/>
      <c r="M4" s="46"/>
      <c r="N4" s="46"/>
    </row>
    <row r="5" spans="1:14">
      <c r="A5" s="2"/>
      <c r="B5" s="2"/>
      <c r="C5" s="2"/>
      <c r="D5" s="2"/>
      <c r="E5" s="2"/>
      <c r="F5" s="2"/>
      <c r="G5" s="2"/>
      <c r="H5" s="2"/>
      <c r="I5" s="2"/>
      <c r="J5" s="2"/>
      <c r="K5" s="2"/>
      <c r="L5" s="41" t="s">
        <v>5</v>
      </c>
      <c r="M5" s="45"/>
    </row>
    <row r="6" spans="1:14" ht="35.25" customHeight="1">
      <c r="A6" s="2"/>
      <c r="B6" s="7" t="s">
        <v>8</v>
      </c>
      <c r="C6" s="17"/>
      <c r="D6" s="25" t="s">
        <v>15</v>
      </c>
      <c r="E6" s="25" t="s">
        <v>105</v>
      </c>
      <c r="F6" s="25" t="s">
        <v>18</v>
      </c>
      <c r="G6" s="25" t="s">
        <v>9</v>
      </c>
      <c r="H6" s="25" t="s">
        <v>108</v>
      </c>
      <c r="I6" s="25" t="s">
        <v>19</v>
      </c>
      <c r="J6" s="25" t="s">
        <v>68</v>
      </c>
      <c r="K6" s="25" t="s">
        <v>90</v>
      </c>
      <c r="L6" s="25" t="s">
        <v>43</v>
      </c>
      <c r="M6" s="45"/>
    </row>
    <row r="7" spans="1:14" ht="20.100000000000001" customHeight="1">
      <c r="A7" s="2"/>
      <c r="B7" s="8"/>
      <c r="C7" s="18"/>
      <c r="D7" s="26" t="s">
        <v>0</v>
      </c>
      <c r="E7" s="26" t="s">
        <v>41</v>
      </c>
      <c r="F7" s="26" t="s">
        <v>16</v>
      </c>
      <c r="G7" s="26" t="s">
        <v>64</v>
      </c>
      <c r="H7" s="26" t="s">
        <v>38</v>
      </c>
      <c r="I7" s="26" t="s">
        <v>56</v>
      </c>
      <c r="J7" s="26" t="s">
        <v>1</v>
      </c>
      <c r="K7" s="26" t="s">
        <v>70</v>
      </c>
      <c r="L7" s="18"/>
      <c r="M7" s="45"/>
    </row>
    <row r="8" spans="1:14" ht="50" customHeight="1">
      <c r="A8" s="2"/>
      <c r="B8" s="9" t="s">
        <v>167</v>
      </c>
      <c r="C8" s="19"/>
      <c r="D8" s="27"/>
      <c r="E8" s="27" t="s">
        <v>25</v>
      </c>
      <c r="F8" s="27" t="s">
        <v>25</v>
      </c>
      <c r="G8" s="32" t="s">
        <v>25</v>
      </c>
      <c r="H8" s="27" t="s">
        <v>25</v>
      </c>
      <c r="I8" s="32" t="s">
        <v>25</v>
      </c>
      <c r="J8" s="34" t="s">
        <v>106</v>
      </c>
      <c r="K8" s="27" t="s">
        <v>25</v>
      </c>
      <c r="L8" s="42"/>
      <c r="M8" s="45"/>
    </row>
    <row r="9" spans="1:14" ht="50" customHeight="1">
      <c r="A9" s="2"/>
      <c r="B9" s="9" t="s">
        <v>164</v>
      </c>
      <c r="C9" s="19"/>
      <c r="D9" s="27"/>
      <c r="E9" s="27"/>
      <c r="F9" s="27"/>
      <c r="G9" s="27"/>
      <c r="H9" s="27"/>
      <c r="I9" s="27"/>
      <c r="J9" s="34" t="s">
        <v>106</v>
      </c>
      <c r="K9" s="27"/>
      <c r="L9" s="42"/>
      <c r="M9" s="45"/>
    </row>
    <row r="10" spans="1:14" ht="50" customHeight="1">
      <c r="A10" s="2"/>
      <c r="B10" s="10" t="s">
        <v>128</v>
      </c>
      <c r="C10" s="19" t="s">
        <v>94</v>
      </c>
      <c r="D10" s="27"/>
      <c r="E10" s="27"/>
      <c r="F10" s="27"/>
      <c r="G10" s="27"/>
      <c r="H10" s="27"/>
      <c r="I10" s="27"/>
      <c r="J10" s="34" t="s">
        <v>106</v>
      </c>
      <c r="K10" s="27"/>
      <c r="L10" s="42"/>
      <c r="M10" s="45"/>
    </row>
    <row r="11" spans="1:14" ht="50" customHeight="1">
      <c r="A11" s="2"/>
      <c r="B11" s="11"/>
      <c r="C11" s="19" t="s">
        <v>67</v>
      </c>
      <c r="D11" s="27"/>
      <c r="E11" s="27"/>
      <c r="F11" s="27"/>
      <c r="G11" s="27"/>
      <c r="H11" s="27"/>
      <c r="I11" s="27"/>
      <c r="J11" s="34" t="s">
        <v>106</v>
      </c>
      <c r="K11" s="27"/>
      <c r="L11" s="42"/>
      <c r="M11" s="45"/>
    </row>
    <row r="12" spans="1:14" ht="50" customHeight="1">
      <c r="A12" s="2"/>
      <c r="B12" s="12" t="s">
        <v>166</v>
      </c>
      <c r="C12" s="20"/>
      <c r="D12" s="28"/>
      <c r="E12" s="28"/>
      <c r="F12" s="28"/>
      <c r="G12" s="28"/>
      <c r="H12" s="28"/>
      <c r="I12" s="28"/>
      <c r="J12" s="35" t="s">
        <v>106</v>
      </c>
      <c r="K12" s="28"/>
      <c r="L12" s="43"/>
      <c r="M12" s="45"/>
    </row>
    <row r="13" spans="1:14" ht="50" customHeight="1">
      <c r="A13" s="2"/>
      <c r="B13" s="12" t="s">
        <v>76</v>
      </c>
      <c r="C13" s="20"/>
      <c r="D13" s="27"/>
      <c r="E13" s="27"/>
      <c r="F13" s="27"/>
      <c r="G13" s="32"/>
      <c r="H13" s="27"/>
      <c r="I13" s="32"/>
      <c r="J13" s="36" t="s">
        <v>27</v>
      </c>
      <c r="K13" s="33"/>
      <c r="L13" s="42"/>
      <c r="M13" s="45"/>
    </row>
    <row r="14" spans="1:14" ht="50" customHeight="1">
      <c r="A14" s="2"/>
      <c r="B14" s="13" t="s">
        <v>168</v>
      </c>
      <c r="C14" s="21"/>
      <c r="D14" s="28"/>
      <c r="E14" s="28"/>
      <c r="F14" s="28"/>
      <c r="G14" s="33"/>
      <c r="H14" s="28"/>
      <c r="I14" s="33"/>
      <c r="J14" s="37" t="s">
        <v>106</v>
      </c>
      <c r="K14" s="39"/>
      <c r="L14" s="43"/>
      <c r="M14" s="45"/>
    </row>
    <row r="15" spans="1:14" ht="36" customHeight="1">
      <c r="A15" s="2"/>
      <c r="B15" s="14" t="s">
        <v>28</v>
      </c>
      <c r="C15" s="22"/>
      <c r="D15" s="29" t="s">
        <v>25</v>
      </c>
      <c r="E15" s="29" t="s">
        <v>25</v>
      </c>
      <c r="F15" s="29" t="s">
        <v>25</v>
      </c>
      <c r="G15" s="29" t="s">
        <v>25</v>
      </c>
      <c r="H15" s="29" t="s">
        <v>25</v>
      </c>
      <c r="I15" s="29" t="s">
        <v>25</v>
      </c>
      <c r="J15" s="38"/>
      <c r="K15" s="29" t="s">
        <v>25</v>
      </c>
      <c r="L15" s="44"/>
      <c r="M15" s="45"/>
    </row>
    <row r="16" spans="1:14" ht="14.25">
      <c r="A16" s="3"/>
      <c r="B16" s="15" t="s">
        <v>6</v>
      </c>
      <c r="C16" s="15"/>
      <c r="D16" s="30"/>
      <c r="E16" s="30"/>
      <c r="F16" s="31"/>
      <c r="G16" s="31"/>
      <c r="H16" s="30"/>
      <c r="I16" s="30"/>
      <c r="J16" s="30"/>
      <c r="K16" s="30"/>
      <c r="L16" s="30"/>
      <c r="M16" s="3"/>
    </row>
    <row r="17" spans="2:3">
      <c r="B17" s="16" t="s">
        <v>66</v>
      </c>
      <c r="C17" s="16"/>
    </row>
    <row r="18" spans="2:3">
      <c r="B18" s="16" t="s">
        <v>24</v>
      </c>
      <c r="C18" s="16"/>
    </row>
  </sheetData>
  <mergeCells count="11">
    <mergeCell ref="B2:L2"/>
    <mergeCell ref="B4:K4"/>
    <mergeCell ref="B6:C6"/>
    <mergeCell ref="B7:C7"/>
    <mergeCell ref="B8:C8"/>
    <mergeCell ref="B9:C9"/>
    <mergeCell ref="B12:C12"/>
    <mergeCell ref="B13:C13"/>
    <mergeCell ref="B14:C14"/>
    <mergeCell ref="B15:C15"/>
    <mergeCell ref="B10:B11"/>
  </mergeCells>
  <phoneticPr fontId="19"/>
  <printOptions horizontalCentered="1"/>
  <pageMargins left="0.39370078740157483" right="0.39370078740157483" top="0.78740157480314943" bottom="0.78740157480314943" header="0.51181102362204722" footer="0.51181102362204722"/>
  <pageSetup paperSize="9" scale="95"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K215"/>
  <sheetViews>
    <sheetView showGridLines="0" view="pageBreakPreview" topLeftCell="A190" zoomScale="80" zoomScaleSheetLayoutView="80" workbookViewId="0">
      <selection activeCell="O198" sqref="O198"/>
    </sheetView>
  </sheetViews>
  <sheetFormatPr defaultRowHeight="13.5"/>
  <cols>
    <col min="1" max="1" width="1.75" style="93" customWidth="1"/>
    <col min="2" max="2" width="7.5" customWidth="1"/>
    <col min="3" max="3" width="10.25" customWidth="1"/>
    <col min="4" max="4" width="3.5" bestFit="1" customWidth="1"/>
    <col min="5" max="5" width="10.25" customWidth="1"/>
    <col min="6" max="6" width="8.625" customWidth="1"/>
    <col min="7" max="7" width="7.625" bestFit="1" customWidth="1"/>
    <col min="8" max="8" width="12.125" customWidth="1"/>
    <col min="9" max="9" width="11.5" customWidth="1"/>
    <col min="10" max="10" width="16.25" bestFit="1" customWidth="1"/>
    <col min="11" max="11" width="1.25" customWidth="1"/>
  </cols>
  <sheetData>
    <row r="1" spans="1:11">
      <c r="A1" s="2" t="s">
        <v>104</v>
      </c>
      <c r="B1" s="2"/>
      <c r="C1" s="95"/>
      <c r="D1" s="95"/>
      <c r="E1" s="95"/>
      <c r="F1" s="95"/>
      <c r="G1" s="95"/>
      <c r="H1" s="95"/>
      <c r="I1" s="95"/>
      <c r="J1" s="95"/>
    </row>
    <row r="2" spans="1:11">
      <c r="A2" s="94" t="s">
        <v>206</v>
      </c>
      <c r="B2" s="94"/>
      <c r="C2" s="94"/>
      <c r="D2" s="94"/>
      <c r="E2" s="94"/>
      <c r="F2" s="94"/>
      <c r="G2" s="94"/>
      <c r="H2" s="94"/>
      <c r="I2" s="94"/>
      <c r="J2" s="94"/>
      <c r="K2" s="146"/>
    </row>
    <row r="3" spans="1:11" ht="20.100000000000001" customHeight="1">
      <c r="A3" s="2"/>
      <c r="B3" s="260" t="str">
        <f>'別紙３－１'!B4</f>
        <v>施設名（　　　　　　　　　　　　　　　　　　　　　）</v>
      </c>
      <c r="C3" s="24"/>
      <c r="D3" s="24"/>
      <c r="E3" s="24"/>
      <c r="F3" s="24"/>
      <c r="G3" s="24"/>
      <c r="H3" s="24"/>
      <c r="I3" s="24"/>
      <c r="J3" s="24"/>
      <c r="K3" s="45"/>
    </row>
    <row r="4" spans="1:11" ht="20.100000000000001" customHeight="1">
      <c r="A4" s="2" t="s">
        <v>65</v>
      </c>
      <c r="B4" s="2"/>
      <c r="C4" s="95"/>
      <c r="D4" s="95"/>
      <c r="E4" s="95"/>
      <c r="F4" s="95"/>
      <c r="G4" s="95"/>
      <c r="H4" s="95"/>
      <c r="I4" s="95"/>
      <c r="J4" s="95"/>
    </row>
    <row r="5" spans="1:11" ht="20.100000000000001" customHeight="1">
      <c r="A5" s="2" t="s">
        <v>59</v>
      </c>
      <c r="B5" s="2"/>
      <c r="D5" s="95"/>
      <c r="E5" s="95"/>
      <c r="F5" s="95"/>
      <c r="G5" s="95"/>
      <c r="H5" s="95"/>
      <c r="I5" s="95"/>
      <c r="J5" s="95"/>
    </row>
    <row r="6" spans="1:11" ht="20.100000000000001" customHeight="1">
      <c r="A6" s="2"/>
      <c r="B6" s="2" t="s">
        <v>163</v>
      </c>
      <c r="D6" s="95"/>
      <c r="E6" s="95"/>
      <c r="F6" s="95"/>
      <c r="G6" s="95"/>
      <c r="H6" s="95"/>
      <c r="I6" s="95"/>
      <c r="J6" s="95"/>
    </row>
    <row r="7" spans="1:11">
      <c r="A7" s="95"/>
      <c r="B7" s="97" t="s">
        <v>150</v>
      </c>
      <c r="C7" s="121" t="s">
        <v>74</v>
      </c>
      <c r="D7" s="142"/>
      <c r="E7" s="142"/>
      <c r="F7" s="176"/>
      <c r="G7" s="200" t="s">
        <v>61</v>
      </c>
      <c r="H7" s="209"/>
      <c r="I7" s="115" t="s">
        <v>30</v>
      </c>
      <c r="J7" s="115" t="s">
        <v>78</v>
      </c>
    </row>
    <row r="8" spans="1:11">
      <c r="A8" s="95"/>
      <c r="B8" s="98"/>
      <c r="C8" s="122" t="s">
        <v>47</v>
      </c>
      <c r="D8" s="143"/>
      <c r="E8" s="157"/>
      <c r="F8" s="177" t="s">
        <v>75</v>
      </c>
      <c r="G8" s="201" t="s">
        <v>35</v>
      </c>
      <c r="H8" s="177" t="s">
        <v>77</v>
      </c>
      <c r="I8" s="229"/>
      <c r="J8" s="229"/>
    </row>
    <row r="9" spans="1:11">
      <c r="A9" s="95"/>
      <c r="B9" s="99"/>
      <c r="C9" s="123"/>
      <c r="D9" s="144"/>
      <c r="E9" s="158"/>
      <c r="F9" s="178" t="s">
        <v>11</v>
      </c>
      <c r="G9" s="202" t="s">
        <v>13</v>
      </c>
      <c r="H9" s="210" t="s">
        <v>33</v>
      </c>
      <c r="I9" s="230" t="s">
        <v>83</v>
      </c>
      <c r="J9" s="230" t="s">
        <v>4</v>
      </c>
    </row>
    <row r="10" spans="1:11" ht="15.75" customHeight="1">
      <c r="A10" s="95"/>
      <c r="B10" s="97" t="s">
        <v>151</v>
      </c>
      <c r="C10" s="124"/>
      <c r="D10" s="145" t="s">
        <v>81</v>
      </c>
      <c r="E10" s="159"/>
      <c r="F10" s="179" t="str">
        <f>IF(C10="",IF(E10="","","開始日入力を"),IF(E10="","終了日入力を",_xlfn.DAYS(E10,C10)+1))</f>
        <v/>
      </c>
      <c r="G10" s="203"/>
      <c r="H10" s="211" t="str">
        <f>IF(F10="","",IF(G10="","",IF(F10&gt;0,G10*F10,"")))</f>
        <v/>
      </c>
      <c r="I10" s="231"/>
      <c r="J10" s="231" t="str">
        <f>IF(H10="","",IF(H10-I10&lt;0,"エラー",H10-I10))</f>
        <v/>
      </c>
    </row>
    <row r="11" spans="1:11" ht="15.75" customHeight="1">
      <c r="A11" s="95"/>
      <c r="B11" s="100"/>
      <c r="C11" s="125"/>
      <c r="D11" s="146" t="s">
        <v>81</v>
      </c>
      <c r="E11" s="160"/>
      <c r="F11" s="180" t="str">
        <f>IF(C11="",IF(E11="","","開始日入力を"),IF(E11="","終了日入力を",_xlfn.DAYS(E11,C11)+1))</f>
        <v/>
      </c>
      <c r="G11" s="204"/>
      <c r="H11" s="212" t="str">
        <f>IF(F11="","",IF(G11="","",IF(F11&gt;0,G11*F11,"")))</f>
        <v/>
      </c>
      <c r="I11" s="232"/>
      <c r="J11" s="232" t="str">
        <f>IF(H11="","",IF(H11-I11&lt;0,"エラー",H11-I11))</f>
        <v/>
      </c>
    </row>
    <row r="12" spans="1:11" ht="15.75" customHeight="1">
      <c r="A12" s="95"/>
      <c r="B12" s="98"/>
      <c r="C12" s="126"/>
      <c r="D12" s="147" t="s">
        <v>81</v>
      </c>
      <c r="E12" s="161"/>
      <c r="F12" s="181" t="str">
        <f>IF(C12="",IF(E12="","","開始日入力を"),IF(E12="","終了日入力を",_xlfn.DAYS(E12,C12)+1))</f>
        <v/>
      </c>
      <c r="G12" s="205"/>
      <c r="H12" s="213" t="str">
        <f>IF(F12="","",IF(G12="","",IF(F12&gt;0,G12*F12,"")))</f>
        <v/>
      </c>
      <c r="I12" s="233"/>
      <c r="J12" s="233" t="str">
        <f>IF(H12="","",IF(H12-I12&lt;0,"エラー",H12-I12))</f>
        <v/>
      </c>
    </row>
    <row r="13" spans="1:11" ht="15.75" customHeight="1">
      <c r="A13" s="95"/>
      <c r="B13" s="99"/>
      <c r="C13" s="127" t="s">
        <v>39</v>
      </c>
      <c r="D13" s="148"/>
      <c r="E13" s="148"/>
      <c r="F13" s="182">
        <f>SUM(F10:F12)</f>
        <v>0</v>
      </c>
      <c r="G13" s="206">
        <f>MAX(G10:G12)</f>
        <v>0</v>
      </c>
      <c r="H13" s="206">
        <f>SUM(H10:H12)</f>
        <v>0</v>
      </c>
      <c r="I13" s="206">
        <f>SUM(I10:I12)</f>
        <v>0</v>
      </c>
      <c r="J13" s="206">
        <f>SUM(J10:J12)</f>
        <v>0</v>
      </c>
    </row>
    <row r="14" spans="1:11" ht="15.75" customHeight="1">
      <c r="A14" s="95"/>
      <c r="B14" s="97" t="s">
        <v>172</v>
      </c>
      <c r="C14" s="124"/>
      <c r="D14" s="145" t="s">
        <v>81</v>
      </c>
      <c r="E14" s="159"/>
      <c r="F14" s="179" t="str">
        <f>IF(C14="",IF(E14="","","開始日入力を"),IF(E14="","終了日入力を",_xlfn.DAYS(E14,C14)+1))</f>
        <v/>
      </c>
      <c r="G14" s="203"/>
      <c r="H14" s="211" t="str">
        <f>IF(F14="","",IF(G14="","",IF(F14&gt;0,G14*F14,"")))</f>
        <v/>
      </c>
      <c r="I14" s="231"/>
      <c r="J14" s="231" t="str">
        <f>IF(H14="","",IF(H14-I14&lt;0,"エラー",H14-I14))</f>
        <v/>
      </c>
    </row>
    <row r="15" spans="1:11" ht="15.75" customHeight="1">
      <c r="A15" s="95"/>
      <c r="B15" s="100"/>
      <c r="C15" s="125"/>
      <c r="D15" s="146" t="s">
        <v>81</v>
      </c>
      <c r="E15" s="160"/>
      <c r="F15" s="180" t="str">
        <f>IF(C15="",IF(E15="","","開始日入力を"),IF(E15="","終了日入力を",_xlfn.DAYS(E15,C15)+1))</f>
        <v/>
      </c>
      <c r="G15" s="204"/>
      <c r="H15" s="212" t="str">
        <f>IF(F15="","",IF(G15="","",IF(F15&gt;0,G15*F15,"")))</f>
        <v/>
      </c>
      <c r="I15" s="232"/>
      <c r="J15" s="232" t="str">
        <f>IF(H15="","",IF(H15-I15&lt;0,"エラー",H15-I15))</f>
        <v/>
      </c>
    </row>
    <row r="16" spans="1:11" ht="15.75" customHeight="1">
      <c r="A16" s="95"/>
      <c r="B16" s="98"/>
      <c r="C16" s="126"/>
      <c r="D16" s="147" t="s">
        <v>81</v>
      </c>
      <c r="E16" s="161"/>
      <c r="F16" s="181" t="str">
        <f>IF(C16="",IF(E16="","","開始日入力を"),IF(E16="","終了日入力を",_xlfn.DAYS(E16,C16)+1))</f>
        <v/>
      </c>
      <c r="G16" s="205"/>
      <c r="H16" s="213" t="str">
        <f>IF(F16="","",IF(G16="","",IF(F16&gt;0,G16*F16,"")))</f>
        <v/>
      </c>
      <c r="I16" s="233"/>
      <c r="J16" s="233" t="str">
        <f>IF(H16="","",IF(H16-I16&lt;0,"エラー",H16-I16))</f>
        <v/>
      </c>
    </row>
    <row r="17" spans="1:10" ht="15.75" customHeight="1">
      <c r="A17" s="95"/>
      <c r="B17" s="99"/>
      <c r="C17" s="127" t="s">
        <v>39</v>
      </c>
      <c r="D17" s="148"/>
      <c r="E17" s="148"/>
      <c r="F17" s="182">
        <f>SUM(F14:F16)</f>
        <v>0</v>
      </c>
      <c r="G17" s="206">
        <f>MAX(G14:G16)</f>
        <v>0</v>
      </c>
      <c r="H17" s="206">
        <f>SUM(H14:H16)</f>
        <v>0</v>
      </c>
      <c r="I17" s="206">
        <f>SUM(I14:I16)</f>
        <v>0</v>
      </c>
      <c r="J17" s="206">
        <f>SUM(J14:J16)</f>
        <v>0</v>
      </c>
    </row>
    <row r="18" spans="1:10" ht="15.75" customHeight="1">
      <c r="A18" s="95"/>
      <c r="B18" s="97" t="s">
        <v>152</v>
      </c>
      <c r="C18" s="124"/>
      <c r="D18" s="145" t="s">
        <v>81</v>
      </c>
      <c r="E18" s="159"/>
      <c r="F18" s="179" t="str">
        <f>IF(C18="",IF(E18="","","開始日入力を"),IF(E18="","終了日入力を",_xlfn.DAYS(E18,C18)+1))</f>
        <v/>
      </c>
      <c r="G18" s="203"/>
      <c r="H18" s="211" t="str">
        <f>IF(F18="","",IF(G18="","",IF(F18&gt;0,G18*F18,"")))</f>
        <v/>
      </c>
      <c r="I18" s="231"/>
      <c r="J18" s="231" t="str">
        <f>IF(H18="","",IF(H18-I18&lt;0,"エラー",H18-I18))</f>
        <v/>
      </c>
    </row>
    <row r="19" spans="1:10" ht="15.75" customHeight="1">
      <c r="A19" s="95"/>
      <c r="B19" s="100"/>
      <c r="C19" s="125"/>
      <c r="D19" s="146" t="s">
        <v>81</v>
      </c>
      <c r="E19" s="160"/>
      <c r="F19" s="180" t="str">
        <f>IF(C19="",IF(E19="","","開始日入力を"),IF(E19="","終了日入力を",_xlfn.DAYS(E19,C19)+1))</f>
        <v/>
      </c>
      <c r="G19" s="204"/>
      <c r="H19" s="212" t="str">
        <f>IF(F19="","",IF(G19="","",IF(F19&gt;0,G19*F19,"")))</f>
        <v/>
      </c>
      <c r="I19" s="232"/>
      <c r="J19" s="232" t="str">
        <f>IF(H19="","",IF(H19-I19&lt;0,"エラー",H19-I19))</f>
        <v/>
      </c>
    </row>
    <row r="20" spans="1:10" ht="15.75" customHeight="1">
      <c r="A20" s="95"/>
      <c r="B20" s="98"/>
      <c r="C20" s="126"/>
      <c r="D20" s="147" t="s">
        <v>81</v>
      </c>
      <c r="E20" s="161"/>
      <c r="F20" s="181" t="str">
        <f>IF(C20="",IF(E20="","","開始日入力を"),IF(E20="","終了日入力を",_xlfn.DAYS(E20,C20)+1))</f>
        <v/>
      </c>
      <c r="G20" s="205"/>
      <c r="H20" s="213" t="str">
        <f>IF(F20="","",IF(G20="","",IF(F20&gt;0,G20*F20,"")))</f>
        <v/>
      </c>
      <c r="I20" s="233"/>
      <c r="J20" s="233" t="str">
        <f>IF(H20="","",IF(H20-I20&lt;0,"エラー",H20-I20))</f>
        <v/>
      </c>
    </row>
    <row r="21" spans="1:10" ht="15.75" customHeight="1">
      <c r="A21" s="95"/>
      <c r="B21" s="99"/>
      <c r="C21" s="127" t="s">
        <v>39</v>
      </c>
      <c r="D21" s="148"/>
      <c r="E21" s="148"/>
      <c r="F21" s="182">
        <f>SUM(F18:F20)</f>
        <v>0</v>
      </c>
      <c r="G21" s="206">
        <f>MAX(G18:G20)</f>
        <v>0</v>
      </c>
      <c r="H21" s="206">
        <f>SUM(H18:H20)</f>
        <v>0</v>
      </c>
      <c r="I21" s="206">
        <f>SUM(I18:I20)</f>
        <v>0</v>
      </c>
      <c r="J21" s="206">
        <f>SUM(J18:J20)</f>
        <v>0</v>
      </c>
    </row>
    <row r="22" spans="1:10">
      <c r="A22" s="95"/>
      <c r="B22" s="95"/>
      <c r="C22" s="95"/>
      <c r="D22" s="95"/>
      <c r="E22" s="95"/>
      <c r="F22" s="95"/>
      <c r="G22" s="95"/>
      <c r="H22" s="95"/>
      <c r="I22" s="95"/>
      <c r="J22" s="95"/>
    </row>
    <row r="23" spans="1:10" ht="20.100000000000001" customHeight="1">
      <c r="A23" s="2"/>
      <c r="B23" s="2" t="s">
        <v>147</v>
      </c>
      <c r="D23" s="95"/>
      <c r="E23" s="95"/>
      <c r="F23" s="95"/>
      <c r="G23" s="95"/>
      <c r="H23" s="95"/>
      <c r="I23" s="95"/>
      <c r="J23" s="95"/>
    </row>
    <row r="24" spans="1:10">
      <c r="A24" s="95"/>
      <c r="B24" s="97" t="s">
        <v>150</v>
      </c>
      <c r="C24" s="121" t="s">
        <v>74</v>
      </c>
      <c r="D24" s="142"/>
      <c r="E24" s="142"/>
      <c r="F24" s="176"/>
      <c r="G24" s="200" t="s">
        <v>61</v>
      </c>
      <c r="H24" s="209"/>
      <c r="I24" s="115" t="s">
        <v>30</v>
      </c>
      <c r="J24" s="115" t="s">
        <v>78</v>
      </c>
    </row>
    <row r="25" spans="1:10">
      <c r="A25" s="95"/>
      <c r="B25" s="98"/>
      <c r="C25" s="122" t="s">
        <v>47</v>
      </c>
      <c r="D25" s="143"/>
      <c r="E25" s="157"/>
      <c r="F25" s="177" t="s">
        <v>75</v>
      </c>
      <c r="G25" s="201" t="s">
        <v>35</v>
      </c>
      <c r="H25" s="177" t="s">
        <v>77</v>
      </c>
      <c r="I25" s="229"/>
      <c r="J25" s="229"/>
    </row>
    <row r="26" spans="1:10">
      <c r="A26" s="95"/>
      <c r="B26" s="99"/>
      <c r="C26" s="123"/>
      <c r="D26" s="144"/>
      <c r="E26" s="158"/>
      <c r="F26" s="178" t="s">
        <v>11</v>
      </c>
      <c r="G26" s="202" t="s">
        <v>13</v>
      </c>
      <c r="H26" s="210" t="s">
        <v>33</v>
      </c>
      <c r="I26" s="230" t="s">
        <v>83</v>
      </c>
      <c r="J26" s="230" t="s">
        <v>4</v>
      </c>
    </row>
    <row r="27" spans="1:10" ht="15.75" customHeight="1">
      <c r="A27" s="95"/>
      <c r="B27" s="97" t="s">
        <v>151</v>
      </c>
      <c r="C27" s="124"/>
      <c r="D27" s="145" t="s">
        <v>81</v>
      </c>
      <c r="E27" s="159"/>
      <c r="F27" s="179" t="str">
        <f>IF(C27="",IF(E27="","","開始日入力を"),IF(E27="","終了日入力を",_xlfn.DAYS(E27,C27)+1))</f>
        <v/>
      </c>
      <c r="G27" s="203"/>
      <c r="H27" s="211" t="str">
        <f>IF(F27="","",IF(G27="","",IF(F27&gt;0,G27*F27,"")))</f>
        <v/>
      </c>
      <c r="I27" s="231"/>
      <c r="J27" s="231" t="str">
        <f>IF(H27="","",IF(H27-I27&lt;0,"エラー",H27-I27))</f>
        <v/>
      </c>
    </row>
    <row r="28" spans="1:10" ht="15.75" customHeight="1">
      <c r="A28" s="95"/>
      <c r="B28" s="98"/>
      <c r="C28" s="126"/>
      <c r="D28" s="147" t="s">
        <v>81</v>
      </c>
      <c r="E28" s="161"/>
      <c r="F28" s="181" t="str">
        <f>IF(C28="",IF(E28="","","開始日入力を"),IF(E28="","終了日入力を",_xlfn.DAYS(E28,C28)+1))</f>
        <v/>
      </c>
      <c r="G28" s="205"/>
      <c r="H28" s="213" t="str">
        <f>IF(F28="","",IF(G28="","",IF(F28&gt;0,G28*F28,"")))</f>
        <v/>
      </c>
      <c r="I28" s="233"/>
      <c r="J28" s="233" t="str">
        <f>IF(H28="","",IF(H28-I28&lt;0,"エラー",H28-I28))</f>
        <v/>
      </c>
    </row>
    <row r="29" spans="1:10" ht="15.75" customHeight="1">
      <c r="A29" s="95"/>
      <c r="B29" s="99"/>
      <c r="C29" s="127" t="s">
        <v>39</v>
      </c>
      <c r="D29" s="148"/>
      <c r="E29" s="148"/>
      <c r="F29" s="182">
        <f>SUM(F27:F28)</f>
        <v>0</v>
      </c>
      <c r="G29" s="206">
        <f>MAX(G27:G28)</f>
        <v>0</v>
      </c>
      <c r="H29" s="206">
        <f>SUM(H27:H28)</f>
        <v>0</v>
      </c>
      <c r="I29" s="206">
        <f>SUM(I27:I28)</f>
        <v>0</v>
      </c>
      <c r="J29" s="206">
        <f>SUM(J27:J28)</f>
        <v>0</v>
      </c>
    </row>
    <row r="30" spans="1:10" ht="15.75" customHeight="1">
      <c r="A30" s="95"/>
      <c r="B30" s="97" t="s">
        <v>170</v>
      </c>
      <c r="C30" s="124"/>
      <c r="D30" s="145" t="s">
        <v>81</v>
      </c>
      <c r="E30" s="159"/>
      <c r="F30" s="179" t="str">
        <f>IF(C30="",IF(E30="","","開始日入力を"),IF(E30="","終了日入力を",_xlfn.DAYS(E30,C30)+1))</f>
        <v/>
      </c>
      <c r="G30" s="203"/>
      <c r="H30" s="211" t="str">
        <f>IF(F30="","",IF(G30="","",IF(F30&gt;0,G30*F30,"")))</f>
        <v/>
      </c>
      <c r="I30" s="231"/>
      <c r="J30" s="231" t="str">
        <f>IF(H30="","",IF(H30-I30&lt;0,"エラー",H30-I30))</f>
        <v/>
      </c>
    </row>
    <row r="31" spans="1:10" ht="15.75" customHeight="1">
      <c r="A31" s="95"/>
      <c r="B31" s="98"/>
      <c r="C31" s="126"/>
      <c r="D31" s="147" t="s">
        <v>81</v>
      </c>
      <c r="E31" s="161"/>
      <c r="F31" s="181" t="str">
        <f>IF(C31="",IF(E31="","","開始日入力を"),IF(E31="","終了日入力を",_xlfn.DAYS(E31,C31)+1))</f>
        <v/>
      </c>
      <c r="G31" s="205"/>
      <c r="H31" s="213" t="str">
        <f>IF(F31="","",IF(G31="","",IF(F31&gt;0,G31*F31,"")))</f>
        <v/>
      </c>
      <c r="I31" s="233"/>
      <c r="J31" s="233" t="str">
        <f>IF(H31="","",IF(H31-I31&lt;0,"エラー",H31-I31))</f>
        <v/>
      </c>
    </row>
    <row r="32" spans="1:10" ht="15.75" customHeight="1">
      <c r="A32" s="95"/>
      <c r="B32" s="99"/>
      <c r="C32" s="127" t="s">
        <v>39</v>
      </c>
      <c r="D32" s="148"/>
      <c r="E32" s="148"/>
      <c r="F32" s="182">
        <f>SUM(F30:F31)</f>
        <v>0</v>
      </c>
      <c r="G32" s="206">
        <f>MAX(G30:G31)</f>
        <v>0</v>
      </c>
      <c r="H32" s="206">
        <f>SUM(H30:H31)</f>
        <v>0</v>
      </c>
      <c r="I32" s="206">
        <f>SUM(I30:I31)</f>
        <v>0</v>
      </c>
      <c r="J32" s="206">
        <f>SUM(J30:J31)</f>
        <v>0</v>
      </c>
    </row>
    <row r="33" spans="1:11" ht="15.75" customHeight="1">
      <c r="A33" s="95"/>
      <c r="B33" s="97" t="s">
        <v>152</v>
      </c>
      <c r="C33" s="124"/>
      <c r="D33" s="145" t="s">
        <v>81</v>
      </c>
      <c r="E33" s="159"/>
      <c r="F33" s="179" t="str">
        <f>IF(C33="",IF(E33="","","開始日入力を"),IF(E33="","終了日入力を",_xlfn.DAYS(E33,C33)+1))</f>
        <v/>
      </c>
      <c r="G33" s="203"/>
      <c r="H33" s="211" t="str">
        <f>IF(F33="","",IF(G33="","",IF(F33&gt;0,G33*F33,"")))</f>
        <v/>
      </c>
      <c r="I33" s="231"/>
      <c r="J33" s="231" t="str">
        <f>IF(H33="","",IF(H33-I33&lt;0,"エラー",H33-I33))</f>
        <v/>
      </c>
    </row>
    <row r="34" spans="1:11" ht="15.75" customHeight="1">
      <c r="A34" s="95"/>
      <c r="B34" s="98"/>
      <c r="C34" s="126"/>
      <c r="D34" s="147" t="s">
        <v>81</v>
      </c>
      <c r="E34" s="161"/>
      <c r="F34" s="181" t="str">
        <f>IF(C34="",IF(E34="","","開始日入力を"),IF(E34="","終了日入力を",_xlfn.DAYS(E34,C34)+1))</f>
        <v/>
      </c>
      <c r="G34" s="205"/>
      <c r="H34" s="213" t="str">
        <f>IF(F34="","",IF(G34="","",IF(F34&gt;0,G34*F34,"")))</f>
        <v/>
      </c>
      <c r="I34" s="233"/>
      <c r="J34" s="233" t="str">
        <f>IF(H34="","",IF(H34-I34&lt;0,"エラー",H34-I34))</f>
        <v/>
      </c>
    </row>
    <row r="35" spans="1:11" ht="15.75" customHeight="1">
      <c r="A35" s="95"/>
      <c r="B35" s="99"/>
      <c r="C35" s="127" t="s">
        <v>39</v>
      </c>
      <c r="D35" s="148"/>
      <c r="E35" s="148"/>
      <c r="F35" s="182">
        <f>SUM(F33:F34)</f>
        <v>0</v>
      </c>
      <c r="G35" s="206">
        <f>MAX(G33:G34)</f>
        <v>0</v>
      </c>
      <c r="H35" s="206">
        <f>SUM(H33:H34)</f>
        <v>0</v>
      </c>
      <c r="I35" s="206">
        <f>SUM(I33:I34)</f>
        <v>0</v>
      </c>
      <c r="J35" s="206">
        <f>SUM(J33:J34)</f>
        <v>0</v>
      </c>
    </row>
    <row r="36" spans="1:11" ht="15.75" customHeight="1">
      <c r="A36" s="95"/>
      <c r="B36" s="97" t="s">
        <v>183</v>
      </c>
      <c r="C36" s="124"/>
      <c r="D36" s="145" t="s">
        <v>81</v>
      </c>
      <c r="E36" s="159"/>
      <c r="F36" s="179" t="str">
        <f>IF(C36="",IF(E36="","","開始日入力を"),IF(E36="","終了日入力を",_xlfn.DAYS(E36,C36)+1))</f>
        <v/>
      </c>
      <c r="G36" s="203"/>
      <c r="H36" s="211" t="str">
        <f>IF(F36="","",IF(G36="","",IF(F36&gt;0,G36*F36,"")))</f>
        <v/>
      </c>
      <c r="I36" s="231"/>
      <c r="J36" s="231" t="str">
        <f>IF(H36="","",IF(H36-I36&lt;0,"エラー",H36-I36))</f>
        <v/>
      </c>
    </row>
    <row r="37" spans="1:11" ht="15.75" customHeight="1">
      <c r="A37" s="95"/>
      <c r="B37" s="98"/>
      <c r="C37" s="126"/>
      <c r="D37" s="147" t="s">
        <v>81</v>
      </c>
      <c r="E37" s="161"/>
      <c r="F37" s="181" t="str">
        <f>IF(C37="",IF(E37="","","開始日入力を"),IF(E37="","終了日入力を",_xlfn.DAYS(E37,C37)+1))</f>
        <v/>
      </c>
      <c r="G37" s="205"/>
      <c r="H37" s="213" t="str">
        <f>IF(F37="","",IF(G37="","",IF(F37&gt;0,G37*F37,"")))</f>
        <v/>
      </c>
      <c r="I37" s="233"/>
      <c r="J37" s="233" t="str">
        <f>IF(H37="","",IF(H37-I37&lt;0,"エラー",H37-I37))</f>
        <v/>
      </c>
    </row>
    <row r="38" spans="1:11" ht="15.75" customHeight="1">
      <c r="A38" s="95"/>
      <c r="B38" s="99"/>
      <c r="C38" s="127" t="s">
        <v>39</v>
      </c>
      <c r="D38" s="148"/>
      <c r="E38" s="148"/>
      <c r="F38" s="182">
        <f>SUM(F36:F37)</f>
        <v>0</v>
      </c>
      <c r="G38" s="206">
        <f>MAX(G36:G37)</f>
        <v>0</v>
      </c>
      <c r="H38" s="206">
        <f>SUM(H36:H37)</f>
        <v>0</v>
      </c>
      <c r="I38" s="206">
        <f>SUM(I36:I37)</f>
        <v>0</v>
      </c>
      <c r="J38" s="206">
        <f>SUM(J36:J37)</f>
        <v>0</v>
      </c>
    </row>
    <row r="39" spans="1:11">
      <c r="A39" s="95"/>
      <c r="B39" s="95"/>
      <c r="C39" s="95"/>
      <c r="D39" s="95"/>
      <c r="E39" s="95"/>
      <c r="F39" s="95"/>
      <c r="G39" s="95"/>
      <c r="H39" s="95"/>
      <c r="I39" s="95"/>
      <c r="J39" s="95"/>
    </row>
    <row r="40" spans="1:11" ht="20.100000000000001" customHeight="1">
      <c r="A40" s="2" t="s">
        <v>14</v>
      </c>
      <c r="B40" s="2"/>
      <c r="C40" s="95"/>
      <c r="D40" s="95"/>
      <c r="E40" s="95"/>
      <c r="F40" s="95"/>
      <c r="G40" s="95"/>
      <c r="H40" s="95"/>
      <c r="I40" s="95"/>
      <c r="J40" s="95"/>
    </row>
    <row r="41" spans="1:11">
      <c r="A41" s="95"/>
      <c r="B41" s="101" t="s">
        <v>207</v>
      </c>
      <c r="C41" s="128"/>
      <c r="D41" s="128"/>
      <c r="E41" s="128"/>
      <c r="F41" s="128"/>
      <c r="G41" s="128"/>
      <c r="H41" s="128"/>
      <c r="I41" s="128"/>
      <c r="J41" s="242"/>
    </row>
    <row r="42" spans="1:11" ht="155.25" customHeight="1">
      <c r="A42" s="95"/>
      <c r="B42" s="102"/>
      <c r="C42" s="64"/>
      <c r="D42" s="64"/>
      <c r="E42" s="64"/>
      <c r="F42" s="64"/>
      <c r="G42" s="64"/>
      <c r="H42" s="64"/>
      <c r="I42" s="64"/>
      <c r="J42" s="152"/>
    </row>
    <row r="43" spans="1:11">
      <c r="A43" s="95"/>
      <c r="B43" s="95"/>
      <c r="C43" s="95"/>
      <c r="E43" s="95"/>
      <c r="F43" s="95"/>
      <c r="G43" s="95"/>
      <c r="H43" s="95"/>
      <c r="I43" s="95"/>
      <c r="J43" s="95"/>
    </row>
    <row r="44" spans="1:11" ht="20.100000000000001" customHeight="1">
      <c r="A44" s="2" t="s">
        <v>144</v>
      </c>
      <c r="B44" s="2"/>
      <c r="C44" s="95"/>
      <c r="D44" s="95"/>
      <c r="E44" s="95"/>
      <c r="F44" s="95"/>
      <c r="G44" s="95"/>
      <c r="H44" s="95"/>
      <c r="I44" s="95"/>
      <c r="J44" s="95"/>
    </row>
    <row r="45" spans="1:11" ht="15.75" customHeight="1">
      <c r="A45" s="95"/>
      <c r="B45" s="103" t="s">
        <v>146</v>
      </c>
      <c r="C45" s="129"/>
      <c r="D45" s="149"/>
      <c r="E45" s="103" t="s">
        <v>26</v>
      </c>
      <c r="F45" s="129"/>
      <c r="G45" s="129"/>
      <c r="H45" s="149"/>
      <c r="I45" s="234" t="s">
        <v>145</v>
      </c>
      <c r="J45" s="234" t="s">
        <v>148</v>
      </c>
    </row>
    <row r="46" spans="1:11" ht="15.75" customHeight="1">
      <c r="A46" s="95"/>
      <c r="B46" s="104"/>
      <c r="C46" s="129"/>
      <c r="D46" s="149"/>
      <c r="E46" s="162"/>
      <c r="F46" s="129"/>
      <c r="G46" s="129"/>
      <c r="H46" s="149"/>
      <c r="I46" s="224"/>
      <c r="J46" s="224"/>
    </row>
    <row r="47" spans="1:11">
      <c r="A47" s="95"/>
      <c r="B47" s="95"/>
      <c r="C47" s="95"/>
      <c r="E47" s="95"/>
      <c r="F47" s="95"/>
      <c r="G47" s="95"/>
      <c r="H47" s="95"/>
      <c r="I47" s="95"/>
      <c r="J47" s="95"/>
    </row>
    <row r="48" spans="1:11" ht="15.75" customHeight="1">
      <c r="A48" s="2" t="s">
        <v>79</v>
      </c>
      <c r="B48" s="2"/>
      <c r="D48" s="95"/>
      <c r="K48" s="45"/>
    </row>
    <row r="49" spans="1:11" ht="15.75" customHeight="1">
      <c r="A49" s="2"/>
      <c r="B49" s="2" t="s">
        <v>184</v>
      </c>
      <c r="D49" s="95"/>
      <c r="K49" s="45"/>
    </row>
    <row r="50" spans="1:11" ht="15.75" customHeight="1">
      <c r="A50" s="95"/>
      <c r="B50" s="105"/>
      <c r="C50" s="24"/>
      <c r="E50" s="163" t="s">
        <v>31</v>
      </c>
      <c r="F50" s="183" t="str">
        <f>IF(J13=0,"",J13)</f>
        <v/>
      </c>
      <c r="G50" s="2" t="s">
        <v>80</v>
      </c>
      <c r="H50" s="183">
        <v>97000</v>
      </c>
      <c r="I50" s="2" t="s">
        <v>21</v>
      </c>
      <c r="J50" s="244" t="str">
        <f>IF(F50="","",F50*H50)</f>
        <v/>
      </c>
      <c r="K50" s="45"/>
    </row>
    <row r="51" spans="1:11" ht="15.75" customHeight="1">
      <c r="A51" s="95"/>
      <c r="B51" s="106"/>
      <c r="E51" s="163" t="s">
        <v>186</v>
      </c>
      <c r="F51" s="183" t="str">
        <f>IF(J17=0,"",J17)</f>
        <v/>
      </c>
      <c r="G51" s="2" t="s">
        <v>80</v>
      </c>
      <c r="H51" s="183">
        <v>41000</v>
      </c>
      <c r="I51" s="2" t="s">
        <v>21</v>
      </c>
      <c r="J51" s="244" t="str">
        <f>IF(F51="","",F51*H51)</f>
        <v/>
      </c>
      <c r="K51" s="45"/>
    </row>
    <row r="52" spans="1:11" ht="15.75" customHeight="1">
      <c r="A52" s="95"/>
      <c r="B52" s="106"/>
      <c r="E52" s="163" t="s">
        <v>153</v>
      </c>
      <c r="F52" s="183" t="str">
        <f>IF(J21=0,"",J21)</f>
        <v/>
      </c>
      <c r="G52" s="2" t="s">
        <v>80</v>
      </c>
      <c r="H52" s="183">
        <v>16000</v>
      </c>
      <c r="I52" s="2" t="s">
        <v>21</v>
      </c>
      <c r="J52" s="244" t="str">
        <f>IF(F52="","",F52*H52)</f>
        <v/>
      </c>
      <c r="K52" s="45"/>
    </row>
    <row r="53" spans="1:11" ht="15.75" customHeight="1">
      <c r="A53" s="95"/>
      <c r="B53" s="2" t="s">
        <v>185</v>
      </c>
      <c r="E53" s="41"/>
      <c r="F53" s="183"/>
      <c r="G53" s="2"/>
      <c r="H53" s="183"/>
      <c r="I53" s="2"/>
      <c r="J53" s="244"/>
      <c r="K53" s="45"/>
    </row>
    <row r="54" spans="1:11" ht="15.75" customHeight="1">
      <c r="A54" s="95"/>
      <c r="B54" s="105"/>
      <c r="C54" s="24"/>
      <c r="E54" s="163" t="s">
        <v>31</v>
      </c>
      <c r="F54" s="183" t="str">
        <f>IF(J29=0,"",J29)</f>
        <v/>
      </c>
      <c r="G54" s="2" t="s">
        <v>80</v>
      </c>
      <c r="H54" s="183">
        <v>301000</v>
      </c>
      <c r="I54" s="2" t="s">
        <v>21</v>
      </c>
      <c r="J54" s="244" t="str">
        <f>IF(F54="","",F54*H54)</f>
        <v/>
      </c>
      <c r="K54" s="45"/>
    </row>
    <row r="55" spans="1:11" ht="15.75" customHeight="1">
      <c r="A55" s="95"/>
      <c r="B55" s="106"/>
      <c r="E55" s="163" t="s">
        <v>187</v>
      </c>
      <c r="F55" s="183" t="str">
        <f>IF(J32=0,"",J32)</f>
        <v/>
      </c>
      <c r="G55" s="2" t="s">
        <v>80</v>
      </c>
      <c r="H55" s="183">
        <v>211000</v>
      </c>
      <c r="I55" s="2" t="s">
        <v>21</v>
      </c>
      <c r="J55" s="244" t="str">
        <f>IF(F55="","",F55*H55)</f>
        <v/>
      </c>
      <c r="K55" s="45"/>
    </row>
    <row r="56" spans="1:11" ht="15.75" customHeight="1">
      <c r="A56" s="95"/>
      <c r="B56" s="106"/>
      <c r="E56" s="163" t="s">
        <v>153</v>
      </c>
      <c r="F56" s="183" t="str">
        <f>IF(J35=0,"",J35)</f>
        <v/>
      </c>
      <c r="G56" s="2" t="s">
        <v>80</v>
      </c>
      <c r="H56" s="183">
        <v>52000</v>
      </c>
      <c r="I56" s="2" t="s">
        <v>21</v>
      </c>
      <c r="J56" s="244" t="str">
        <f>IF(F56="","",F56*H56)</f>
        <v/>
      </c>
      <c r="K56" s="45"/>
    </row>
    <row r="57" spans="1:11" ht="15.75" customHeight="1">
      <c r="A57" s="95"/>
      <c r="B57" s="106"/>
      <c r="E57" s="163" t="s">
        <v>36</v>
      </c>
      <c r="F57" s="183" t="str">
        <f>IF(J38=0,"",J38)</f>
        <v/>
      </c>
      <c r="G57" s="2" t="s">
        <v>80</v>
      </c>
      <c r="H57" s="183">
        <v>16000</v>
      </c>
      <c r="I57" s="2" t="s">
        <v>21</v>
      </c>
      <c r="J57" s="244" t="str">
        <f>IF(F57="","",F57*H57)</f>
        <v/>
      </c>
      <c r="K57" s="45"/>
    </row>
    <row r="58" spans="1:11" ht="15.75" customHeight="1">
      <c r="A58" s="95"/>
      <c r="B58" s="107" t="s">
        <v>98</v>
      </c>
      <c r="C58" s="24"/>
      <c r="D58" s="150" t="s">
        <v>162</v>
      </c>
      <c r="E58" s="24"/>
      <c r="F58" s="24"/>
      <c r="G58" s="24"/>
      <c r="H58" s="24"/>
      <c r="I58" s="2" t="s">
        <v>161</v>
      </c>
      <c r="J58" s="244"/>
      <c r="K58" s="45"/>
    </row>
    <row r="59" spans="1:11" ht="15.75" customHeight="1">
      <c r="A59" s="95"/>
      <c r="B59" s="107" t="s">
        <v>149</v>
      </c>
      <c r="C59" s="24"/>
      <c r="D59" s="150" t="s">
        <v>148</v>
      </c>
      <c r="E59" s="24"/>
      <c r="F59" s="183" t="str">
        <f>IF(J46=0,"",J46)</f>
        <v/>
      </c>
      <c r="G59" s="2" t="s">
        <v>80</v>
      </c>
      <c r="H59" s="183">
        <v>13100</v>
      </c>
      <c r="I59" s="2" t="s">
        <v>21</v>
      </c>
      <c r="J59" s="244" t="str">
        <f>IF(F59="","",F59*H59)</f>
        <v/>
      </c>
      <c r="K59" s="45"/>
    </row>
    <row r="60" spans="1:11" ht="15.75" customHeight="1">
      <c r="A60" s="95"/>
      <c r="B60" s="95"/>
      <c r="C60" s="95"/>
      <c r="D60" s="95"/>
      <c r="E60" s="106"/>
      <c r="F60" s="184"/>
      <c r="G60" s="2"/>
      <c r="H60" s="184"/>
      <c r="I60" s="235" t="s">
        <v>39</v>
      </c>
      <c r="J60" s="243">
        <f>SUM(J50:J59)</f>
        <v>0</v>
      </c>
      <c r="K60" s="45"/>
    </row>
    <row r="61" spans="1:11" ht="20.100000000000001" customHeight="1">
      <c r="A61" s="95"/>
      <c r="B61" s="95"/>
      <c r="C61" s="95"/>
      <c r="D61" s="95"/>
      <c r="E61" s="95"/>
      <c r="F61" s="95"/>
      <c r="G61" s="95"/>
      <c r="H61" s="95"/>
      <c r="J61" s="95"/>
    </row>
    <row r="62" spans="1:11" ht="20.100000000000001" customHeight="1">
      <c r="A62" s="95"/>
      <c r="B62" s="95"/>
      <c r="C62" s="95"/>
      <c r="D62" s="95"/>
      <c r="E62" s="95"/>
      <c r="F62" s="95"/>
      <c r="G62" s="95"/>
      <c r="H62" s="95"/>
      <c r="J62" s="95"/>
    </row>
    <row r="63" spans="1:11" ht="20.100000000000001" customHeight="1">
      <c r="A63" s="2" t="s">
        <v>164</v>
      </c>
      <c r="B63" s="2"/>
      <c r="C63" s="95"/>
      <c r="D63" s="95"/>
      <c r="E63" s="95"/>
      <c r="F63" s="95"/>
      <c r="G63" s="95"/>
      <c r="H63" s="95"/>
      <c r="I63" s="95"/>
      <c r="J63" s="95"/>
    </row>
    <row r="64" spans="1:11" ht="20.100000000000001" customHeight="1">
      <c r="A64" s="2"/>
      <c r="B64" s="2" t="s">
        <v>208</v>
      </c>
      <c r="D64" s="95"/>
      <c r="E64" s="95"/>
      <c r="F64" s="95"/>
      <c r="G64" s="95"/>
      <c r="H64" s="95"/>
      <c r="I64" s="95"/>
      <c r="J64" s="95"/>
    </row>
    <row r="65" spans="1:10">
      <c r="A65" s="95"/>
      <c r="B65" s="97" t="s">
        <v>150</v>
      </c>
      <c r="C65" s="121" t="s">
        <v>74</v>
      </c>
      <c r="D65" s="142"/>
      <c r="E65" s="142"/>
      <c r="F65" s="176"/>
      <c r="G65" s="200" t="s">
        <v>61</v>
      </c>
      <c r="H65" s="209"/>
      <c r="I65" s="115" t="s">
        <v>30</v>
      </c>
      <c r="J65" s="115" t="s">
        <v>78</v>
      </c>
    </row>
    <row r="66" spans="1:10">
      <c r="A66" s="95"/>
      <c r="B66" s="98"/>
      <c r="C66" s="122" t="s">
        <v>47</v>
      </c>
      <c r="D66" s="143"/>
      <c r="E66" s="157"/>
      <c r="F66" s="177" t="s">
        <v>75</v>
      </c>
      <c r="G66" s="201" t="s">
        <v>35</v>
      </c>
      <c r="H66" s="177" t="s">
        <v>77</v>
      </c>
      <c r="I66" s="229"/>
      <c r="J66" s="229"/>
    </row>
    <row r="67" spans="1:10">
      <c r="A67" s="95"/>
      <c r="B67" s="99"/>
      <c r="C67" s="123"/>
      <c r="D67" s="144"/>
      <c r="E67" s="158"/>
      <c r="F67" s="178" t="s">
        <v>11</v>
      </c>
      <c r="G67" s="202" t="s">
        <v>13</v>
      </c>
      <c r="H67" s="210" t="s">
        <v>33</v>
      </c>
      <c r="I67" s="230" t="s">
        <v>83</v>
      </c>
      <c r="J67" s="230" t="s">
        <v>4</v>
      </c>
    </row>
    <row r="68" spans="1:10" ht="15.75" customHeight="1">
      <c r="A68" s="95"/>
      <c r="B68" s="97" t="s">
        <v>151</v>
      </c>
      <c r="C68" s="124"/>
      <c r="D68" s="145" t="s">
        <v>81</v>
      </c>
      <c r="E68" s="159"/>
      <c r="F68" s="179" t="str">
        <f>IF(C68="",IF(E68="","","開始日入力を"),IF(E68="","終了日入力を",_xlfn.DAYS(E68,C68)+1))</f>
        <v/>
      </c>
      <c r="G68" s="203"/>
      <c r="H68" s="211" t="str">
        <f>IF(F68="","",IF(G68="","",IF(F68&gt;0,G68*F68,"")))</f>
        <v/>
      </c>
      <c r="I68" s="231"/>
      <c r="J68" s="231" t="str">
        <f>IF(H68="","",IF(H68-I68&lt;0,"エラー",H68-I68))</f>
        <v/>
      </c>
    </row>
    <row r="69" spans="1:10" ht="15.75" customHeight="1">
      <c r="A69" s="95"/>
      <c r="B69" s="98"/>
      <c r="C69" s="126"/>
      <c r="D69" s="147" t="s">
        <v>81</v>
      </c>
      <c r="E69" s="161"/>
      <c r="F69" s="181" t="str">
        <f>IF(C69="",IF(E69="","","開始日入力を"),IF(E69="","終了日入力を",_xlfn.DAYS(E69,C69)+1))</f>
        <v/>
      </c>
      <c r="G69" s="205"/>
      <c r="H69" s="213" t="str">
        <f>IF(F69="","",IF(G69="","",IF(F69&gt;0,G69*F69,"")))</f>
        <v/>
      </c>
      <c r="I69" s="233"/>
      <c r="J69" s="233" t="str">
        <f>IF(H69="","",IF(H69-I69&lt;0,"エラー",H69-I69))</f>
        <v/>
      </c>
    </row>
    <row r="70" spans="1:10" ht="15.75" customHeight="1">
      <c r="A70" s="95"/>
      <c r="B70" s="99"/>
      <c r="C70" s="127" t="s">
        <v>39</v>
      </c>
      <c r="D70" s="148"/>
      <c r="E70" s="148"/>
      <c r="F70" s="182">
        <f>SUM(F68:F69)</f>
        <v>0</v>
      </c>
      <c r="G70" s="206">
        <f>MAX(G68:G69)</f>
        <v>0</v>
      </c>
      <c r="H70" s="206">
        <f>SUM(H68:H69)</f>
        <v>0</v>
      </c>
      <c r="I70" s="206">
        <f>SUM(I68:I69)</f>
        <v>0</v>
      </c>
      <c r="J70" s="206">
        <f>SUM(J68:J69)</f>
        <v>0</v>
      </c>
    </row>
    <row r="71" spans="1:10" ht="15.75" customHeight="1">
      <c r="A71" s="95"/>
      <c r="B71" s="97" t="s">
        <v>170</v>
      </c>
      <c r="C71" s="124"/>
      <c r="D71" s="145" t="s">
        <v>81</v>
      </c>
      <c r="E71" s="159"/>
      <c r="F71" s="179" t="str">
        <f>IF(C71="",IF(E71="","","開始日入力を"),IF(E71="","終了日入力を",_xlfn.DAYS(E71,C71)+1))</f>
        <v/>
      </c>
      <c r="G71" s="203"/>
      <c r="H71" s="211" t="str">
        <f>IF(F71="","",IF(G71="","",IF(F71&gt;0,G71*F71,"")))</f>
        <v/>
      </c>
      <c r="I71" s="231"/>
      <c r="J71" s="231" t="str">
        <f>IF(H71="","",IF(H71-I71&lt;0,"エラー",H71-I71))</f>
        <v/>
      </c>
    </row>
    <row r="72" spans="1:10" ht="15.75" customHeight="1">
      <c r="A72" s="95"/>
      <c r="B72" s="98"/>
      <c r="C72" s="126"/>
      <c r="D72" s="147" t="s">
        <v>81</v>
      </c>
      <c r="E72" s="161"/>
      <c r="F72" s="181" t="str">
        <f>IF(C72="",IF(E72="","","開始日入力を"),IF(E72="","終了日入力を",_xlfn.DAYS(E72,C72)+1))</f>
        <v/>
      </c>
      <c r="G72" s="205"/>
      <c r="H72" s="213" t="str">
        <f>IF(F72="","",IF(G72="","",IF(F72&gt;0,G72*F72,"")))</f>
        <v/>
      </c>
      <c r="I72" s="233"/>
      <c r="J72" s="233" t="str">
        <f>IF(H72="","",IF(H72-I72&lt;0,"エラー",H72-I72))</f>
        <v/>
      </c>
    </row>
    <row r="73" spans="1:10" ht="15.75" customHeight="1">
      <c r="A73" s="95"/>
      <c r="B73" s="99"/>
      <c r="C73" s="127" t="s">
        <v>39</v>
      </c>
      <c r="D73" s="148"/>
      <c r="E73" s="148"/>
      <c r="F73" s="182">
        <f>SUM(F71:F72)</f>
        <v>0</v>
      </c>
      <c r="G73" s="206">
        <f>MAX(G71:G72)</f>
        <v>0</v>
      </c>
      <c r="H73" s="206">
        <f>SUM(H71:H72)</f>
        <v>0</v>
      </c>
      <c r="I73" s="206">
        <f>SUM(I71:I72)</f>
        <v>0</v>
      </c>
      <c r="J73" s="206">
        <f>SUM(J71:J72)</f>
        <v>0</v>
      </c>
    </row>
    <row r="74" spans="1:10" ht="15.75" customHeight="1">
      <c r="A74" s="95"/>
      <c r="B74" s="97" t="s">
        <v>152</v>
      </c>
      <c r="C74" s="124"/>
      <c r="D74" s="145" t="s">
        <v>81</v>
      </c>
      <c r="E74" s="159"/>
      <c r="F74" s="179" t="str">
        <f>IF(C74="",IF(E74="","","開始日入力を"),IF(E74="","終了日入力を",_xlfn.DAYS(E74,C74)+1))</f>
        <v/>
      </c>
      <c r="G74" s="203"/>
      <c r="H74" s="211" t="str">
        <f>IF(F74="","",IF(G74="","",IF(F74&gt;0,G74*F74,"")))</f>
        <v/>
      </c>
      <c r="I74" s="231"/>
      <c r="J74" s="231" t="str">
        <f>IF(H74="","",IF(H74-I74&lt;0,"エラー",H74-I74))</f>
        <v/>
      </c>
    </row>
    <row r="75" spans="1:10" ht="15.75" customHeight="1">
      <c r="A75" s="95"/>
      <c r="B75" s="98"/>
      <c r="C75" s="126"/>
      <c r="D75" s="147" t="s">
        <v>81</v>
      </c>
      <c r="E75" s="161"/>
      <c r="F75" s="181" t="str">
        <f>IF(C75="",IF(E75="","","開始日入力を"),IF(E75="","終了日入力を",_xlfn.DAYS(E75,C75)+1))</f>
        <v/>
      </c>
      <c r="G75" s="205"/>
      <c r="H75" s="213" t="str">
        <f>IF(F75="","",IF(G75="","",IF(F75&gt;0,G75*F75,"")))</f>
        <v/>
      </c>
      <c r="I75" s="233"/>
      <c r="J75" s="233" t="str">
        <f>IF(H75="","",IF(H75-I75&lt;0,"エラー",H75-I75))</f>
        <v/>
      </c>
    </row>
    <row r="76" spans="1:10" ht="15.75" customHeight="1">
      <c r="A76" s="95"/>
      <c r="B76" s="99"/>
      <c r="C76" s="127" t="s">
        <v>39</v>
      </c>
      <c r="D76" s="148"/>
      <c r="E76" s="148"/>
      <c r="F76" s="182">
        <f>SUM(F74:F75)</f>
        <v>0</v>
      </c>
      <c r="G76" s="206">
        <f>MAX(G74:G75)</f>
        <v>0</v>
      </c>
      <c r="H76" s="206">
        <f>SUM(H74:H75)</f>
        <v>0</v>
      </c>
      <c r="I76" s="206">
        <f>SUM(I74:I75)</f>
        <v>0</v>
      </c>
      <c r="J76" s="206">
        <f>SUM(J74:J75)</f>
        <v>0</v>
      </c>
    </row>
    <row r="77" spans="1:10" ht="15.75" customHeight="1">
      <c r="A77" s="95"/>
      <c r="B77" s="97" t="s">
        <v>183</v>
      </c>
      <c r="C77" s="124"/>
      <c r="D77" s="145" t="s">
        <v>81</v>
      </c>
      <c r="E77" s="159"/>
      <c r="F77" s="179" t="str">
        <f>IF(C77="",IF(E77="","","開始日入力を"),IF(E77="","終了日入力を",_xlfn.DAYS(E77,C77)+1))</f>
        <v/>
      </c>
      <c r="G77" s="203"/>
      <c r="H77" s="211" t="str">
        <f>IF(F77="","",IF(G77="","",IF(F77&gt;0,G77*F77,"")))</f>
        <v/>
      </c>
      <c r="I77" s="231"/>
      <c r="J77" s="231" t="str">
        <f>IF(H77="","",IF(H77-I77&lt;0,"エラー",H77-I77))</f>
        <v/>
      </c>
    </row>
    <row r="78" spans="1:10" ht="15.75" customHeight="1">
      <c r="A78" s="95"/>
      <c r="B78" s="98"/>
      <c r="C78" s="126"/>
      <c r="D78" s="147" t="s">
        <v>81</v>
      </c>
      <c r="E78" s="161"/>
      <c r="F78" s="181" t="str">
        <f>IF(C78="",IF(E78="","","開始日入力を"),IF(E78="","終了日入力を",_xlfn.DAYS(E78,C78)+1))</f>
        <v/>
      </c>
      <c r="G78" s="205"/>
      <c r="H78" s="213" t="str">
        <f>IF(F78="","",IF(G78="","",IF(F78&gt;0,G78*F78,"")))</f>
        <v/>
      </c>
      <c r="I78" s="233"/>
      <c r="J78" s="233" t="str">
        <f>IF(H78="","",IF(H78-I78&lt;0,"エラー",H78-I78))</f>
        <v/>
      </c>
    </row>
    <row r="79" spans="1:10" ht="15.75" customHeight="1">
      <c r="A79" s="95"/>
      <c r="B79" s="99"/>
      <c r="C79" s="127" t="s">
        <v>39</v>
      </c>
      <c r="D79" s="148"/>
      <c r="E79" s="148"/>
      <c r="F79" s="182">
        <f>SUM(F77:F78)</f>
        <v>0</v>
      </c>
      <c r="G79" s="206">
        <f>MAX(G77:G78)</f>
        <v>0</v>
      </c>
      <c r="H79" s="206">
        <f>SUM(H77:H78)</f>
        <v>0</v>
      </c>
      <c r="I79" s="206">
        <f>SUM(I77:I78)</f>
        <v>0</v>
      </c>
      <c r="J79" s="206">
        <f>SUM(J77:J78)</f>
        <v>0</v>
      </c>
    </row>
    <row r="80" spans="1:10">
      <c r="A80" s="95"/>
      <c r="B80" s="95"/>
      <c r="C80" s="95"/>
      <c r="D80" s="95"/>
      <c r="E80" s="95"/>
      <c r="F80" s="95"/>
      <c r="G80" s="95"/>
      <c r="H80" s="95"/>
      <c r="I80" s="95"/>
      <c r="J80" s="95"/>
    </row>
    <row r="81" spans="1:10" ht="20.100000000000001" customHeight="1">
      <c r="A81" s="2"/>
      <c r="B81" s="2" t="s">
        <v>209</v>
      </c>
      <c r="D81" s="95"/>
      <c r="E81" s="95"/>
      <c r="F81" s="95"/>
      <c r="G81" s="95"/>
      <c r="H81" s="95"/>
      <c r="I81" s="95"/>
      <c r="J81" s="95"/>
    </row>
    <row r="82" spans="1:10">
      <c r="A82" s="95"/>
      <c r="B82" s="97" t="s">
        <v>150</v>
      </c>
      <c r="C82" s="121" t="s">
        <v>74</v>
      </c>
      <c r="D82" s="142"/>
      <c r="E82" s="142"/>
      <c r="F82" s="176"/>
      <c r="G82" s="200" t="s">
        <v>61</v>
      </c>
      <c r="H82" s="209"/>
      <c r="I82" s="115" t="s">
        <v>30</v>
      </c>
      <c r="J82" s="115" t="s">
        <v>78</v>
      </c>
    </row>
    <row r="83" spans="1:10">
      <c r="A83" s="95"/>
      <c r="B83" s="98"/>
      <c r="C83" s="122" t="s">
        <v>47</v>
      </c>
      <c r="D83" s="143"/>
      <c r="E83" s="157"/>
      <c r="F83" s="177" t="s">
        <v>75</v>
      </c>
      <c r="G83" s="201" t="s">
        <v>35</v>
      </c>
      <c r="H83" s="177" t="s">
        <v>77</v>
      </c>
      <c r="I83" s="229"/>
      <c r="J83" s="229"/>
    </row>
    <row r="84" spans="1:10">
      <c r="A84" s="95"/>
      <c r="B84" s="99"/>
      <c r="C84" s="123"/>
      <c r="D84" s="144"/>
      <c r="E84" s="158"/>
      <c r="F84" s="178" t="s">
        <v>11</v>
      </c>
      <c r="G84" s="202" t="s">
        <v>13</v>
      </c>
      <c r="H84" s="210" t="s">
        <v>33</v>
      </c>
      <c r="I84" s="230" t="s">
        <v>83</v>
      </c>
      <c r="J84" s="230" t="s">
        <v>4</v>
      </c>
    </row>
    <row r="85" spans="1:10" ht="15.75" customHeight="1">
      <c r="A85" s="95"/>
      <c r="B85" s="97" t="s">
        <v>151</v>
      </c>
      <c r="C85" s="124"/>
      <c r="D85" s="145" t="s">
        <v>81</v>
      </c>
      <c r="E85" s="159"/>
      <c r="F85" s="179" t="str">
        <f>IF(C85="",IF(E85="","","開始日入力を"),IF(E85="","終了日入力を",_xlfn.DAYS(E85,C85)+1))</f>
        <v/>
      </c>
      <c r="G85" s="203"/>
      <c r="H85" s="211" t="str">
        <f>IF(F85="","",IF(G85="","",IF(F85&gt;0,G85*F85,"")))</f>
        <v/>
      </c>
      <c r="I85" s="231"/>
      <c r="J85" s="231" t="str">
        <f>IF(H85="","",IF(H85-I85&lt;0,"エラー",H85-I85))</f>
        <v/>
      </c>
    </row>
    <row r="86" spans="1:10" ht="15.75" customHeight="1">
      <c r="A86" s="95"/>
      <c r="B86" s="98"/>
      <c r="C86" s="126"/>
      <c r="D86" s="147" t="s">
        <v>81</v>
      </c>
      <c r="E86" s="161"/>
      <c r="F86" s="181" t="str">
        <f>IF(C86="",IF(E86="","","開始日入力を"),IF(E86="","終了日入力を",_xlfn.DAYS(E86,C86)+1))</f>
        <v/>
      </c>
      <c r="G86" s="205"/>
      <c r="H86" s="213" t="str">
        <f>IF(F86="","",IF(G86="","",IF(F86&gt;0,G86*F86,"")))</f>
        <v/>
      </c>
      <c r="I86" s="233"/>
      <c r="J86" s="233" t="str">
        <f>IF(H86="","",IF(H86-I86&lt;0,"エラー",H86-I86))</f>
        <v/>
      </c>
    </row>
    <row r="87" spans="1:10" ht="15.75" customHeight="1">
      <c r="A87" s="95"/>
      <c r="B87" s="99"/>
      <c r="C87" s="127" t="s">
        <v>39</v>
      </c>
      <c r="D87" s="148"/>
      <c r="E87" s="148"/>
      <c r="F87" s="182">
        <f>SUM(F85:F86)</f>
        <v>0</v>
      </c>
      <c r="G87" s="206">
        <f>MAX(G85:G86)</f>
        <v>0</v>
      </c>
      <c r="H87" s="206">
        <f>SUM(H85:H86)</f>
        <v>0</v>
      </c>
      <c r="I87" s="206">
        <f>SUM(I85:I86)</f>
        <v>0</v>
      </c>
      <c r="J87" s="206">
        <f>SUM(J85:J86)</f>
        <v>0</v>
      </c>
    </row>
    <row r="88" spans="1:10" ht="15.75" customHeight="1">
      <c r="A88" s="95"/>
      <c r="B88" s="97" t="s">
        <v>170</v>
      </c>
      <c r="C88" s="124"/>
      <c r="D88" s="145" t="s">
        <v>81</v>
      </c>
      <c r="E88" s="159"/>
      <c r="F88" s="179" t="str">
        <f>IF(C88="",IF(E88="","","開始日入力を"),IF(E88="","終了日入力を",_xlfn.DAYS(E88,C88)+1))</f>
        <v/>
      </c>
      <c r="G88" s="203"/>
      <c r="H88" s="211" t="str">
        <f>IF(F88="","",IF(G88="","",IF(F88&gt;0,G88*F88,"")))</f>
        <v/>
      </c>
      <c r="I88" s="231"/>
      <c r="J88" s="231" t="str">
        <f>IF(H88="","",IF(H88-I88&lt;0,"エラー",H88-I88))</f>
        <v/>
      </c>
    </row>
    <row r="89" spans="1:10" ht="15.75" customHeight="1">
      <c r="A89" s="95"/>
      <c r="B89" s="98"/>
      <c r="C89" s="126"/>
      <c r="D89" s="147" t="s">
        <v>81</v>
      </c>
      <c r="E89" s="161"/>
      <c r="F89" s="181" t="str">
        <f>IF(C89="",IF(E89="","","開始日入力を"),IF(E89="","終了日入力を",_xlfn.DAYS(E89,C89)+1))</f>
        <v/>
      </c>
      <c r="G89" s="205"/>
      <c r="H89" s="213" t="str">
        <f>IF(F89="","",IF(G89="","",IF(F89&gt;0,G89*F89,"")))</f>
        <v/>
      </c>
      <c r="I89" s="233"/>
      <c r="J89" s="233" t="str">
        <f>IF(H89="","",IF(H89-I89&lt;0,"エラー",H89-I89))</f>
        <v/>
      </c>
    </row>
    <row r="90" spans="1:10" ht="15.75" customHeight="1">
      <c r="A90" s="95"/>
      <c r="B90" s="99"/>
      <c r="C90" s="127" t="s">
        <v>39</v>
      </c>
      <c r="D90" s="148"/>
      <c r="E90" s="148"/>
      <c r="F90" s="182">
        <f>SUM(F88:F89)</f>
        <v>0</v>
      </c>
      <c r="G90" s="206">
        <f>MAX(G88:G89)</f>
        <v>0</v>
      </c>
      <c r="H90" s="206">
        <f>SUM(H88:H89)</f>
        <v>0</v>
      </c>
      <c r="I90" s="206">
        <f>SUM(I88:I89)</f>
        <v>0</v>
      </c>
      <c r="J90" s="206">
        <f>SUM(J88:J89)</f>
        <v>0</v>
      </c>
    </row>
    <row r="91" spans="1:10" ht="15.75" customHeight="1">
      <c r="A91" s="95"/>
      <c r="B91" s="97" t="s">
        <v>152</v>
      </c>
      <c r="C91" s="124"/>
      <c r="D91" s="145" t="s">
        <v>81</v>
      </c>
      <c r="E91" s="159"/>
      <c r="F91" s="179" t="str">
        <f>IF(C91="",IF(E91="","","開始日入力を"),IF(E91="","終了日入力を",_xlfn.DAYS(E91,C91)+1))</f>
        <v/>
      </c>
      <c r="G91" s="203"/>
      <c r="H91" s="211" t="str">
        <f>IF(F91="","",IF(G91="","",IF(F91&gt;0,G91*F91,"")))</f>
        <v/>
      </c>
      <c r="I91" s="231"/>
      <c r="J91" s="231" t="str">
        <f>IF(H91="","",IF(H91-I91&lt;0,"エラー",H91-I91))</f>
        <v/>
      </c>
    </row>
    <row r="92" spans="1:10" ht="15.75" customHeight="1">
      <c r="A92" s="95"/>
      <c r="B92" s="98"/>
      <c r="C92" s="126"/>
      <c r="D92" s="147" t="s">
        <v>81</v>
      </c>
      <c r="E92" s="161"/>
      <c r="F92" s="181" t="str">
        <f>IF(C92="",IF(E92="","","開始日入力を"),IF(E92="","終了日入力を",_xlfn.DAYS(E92,C92)+1))</f>
        <v/>
      </c>
      <c r="G92" s="205"/>
      <c r="H92" s="213" t="str">
        <f>IF(F92="","",IF(G92="","",IF(F92&gt;0,G92*F92,"")))</f>
        <v/>
      </c>
      <c r="I92" s="233"/>
      <c r="J92" s="233" t="str">
        <f>IF(H92="","",IF(H92-I92&lt;0,"エラー",H92-I92))</f>
        <v/>
      </c>
    </row>
    <row r="93" spans="1:10" ht="15.75" customHeight="1">
      <c r="A93" s="95"/>
      <c r="B93" s="99"/>
      <c r="C93" s="127" t="s">
        <v>39</v>
      </c>
      <c r="D93" s="148"/>
      <c r="E93" s="148"/>
      <c r="F93" s="182">
        <f>SUM(F91:F92)</f>
        <v>0</v>
      </c>
      <c r="G93" s="206">
        <f>MAX(G91:G92)</f>
        <v>0</v>
      </c>
      <c r="H93" s="206">
        <f>SUM(H91:H92)</f>
        <v>0</v>
      </c>
      <c r="I93" s="206">
        <f>SUM(I91:I92)</f>
        <v>0</v>
      </c>
      <c r="J93" s="206">
        <f>SUM(J91:J92)</f>
        <v>0</v>
      </c>
    </row>
    <row r="94" spans="1:10" ht="15.75" customHeight="1">
      <c r="A94" s="95"/>
      <c r="B94" s="97" t="s">
        <v>183</v>
      </c>
      <c r="C94" s="124"/>
      <c r="D94" s="145" t="s">
        <v>81</v>
      </c>
      <c r="E94" s="159"/>
      <c r="F94" s="179" t="str">
        <f>IF(C94="",IF(E94="","","開始日入力を"),IF(E94="","終了日入力を",_xlfn.DAYS(E94,C94)+1))</f>
        <v/>
      </c>
      <c r="G94" s="203"/>
      <c r="H94" s="211" t="str">
        <f>IF(F94="","",IF(G94="","",IF(F94&gt;0,G94*F94,"")))</f>
        <v/>
      </c>
      <c r="I94" s="231"/>
      <c r="J94" s="231" t="str">
        <f>IF(H94="","",IF(H94-I94&lt;0,"エラー",H94-I94))</f>
        <v/>
      </c>
    </row>
    <row r="95" spans="1:10" ht="15.75" customHeight="1">
      <c r="A95" s="95"/>
      <c r="B95" s="98"/>
      <c r="C95" s="126"/>
      <c r="D95" s="147" t="s">
        <v>81</v>
      </c>
      <c r="E95" s="161"/>
      <c r="F95" s="181" t="str">
        <f>IF(C95="",IF(E95="","","開始日入力を"),IF(E95="","終了日入力を",_xlfn.DAYS(E95,C95)+1))</f>
        <v/>
      </c>
      <c r="G95" s="205"/>
      <c r="H95" s="213" t="str">
        <f>IF(F95="","",IF(G95="","",IF(F95&gt;0,G95*F95,"")))</f>
        <v/>
      </c>
      <c r="I95" s="233"/>
      <c r="J95" s="233" t="str">
        <f>IF(H95="","",IF(H95-I95&lt;0,"エラー",H95-I95))</f>
        <v/>
      </c>
    </row>
    <row r="96" spans="1:10" ht="15.75" customHeight="1">
      <c r="A96" s="95"/>
      <c r="B96" s="99"/>
      <c r="C96" s="127" t="s">
        <v>39</v>
      </c>
      <c r="D96" s="148"/>
      <c r="E96" s="148"/>
      <c r="F96" s="182">
        <f>SUM(F94:F95)</f>
        <v>0</v>
      </c>
      <c r="G96" s="206">
        <f>MAX(G94:G95)</f>
        <v>0</v>
      </c>
      <c r="H96" s="206">
        <f>SUM(H94:H95)</f>
        <v>0</v>
      </c>
      <c r="I96" s="206">
        <f>SUM(I94:I95)</f>
        <v>0</v>
      </c>
      <c r="J96" s="206">
        <f>SUM(J94:J95)</f>
        <v>0</v>
      </c>
    </row>
    <row r="97" spans="1:11">
      <c r="A97" s="95"/>
      <c r="B97" s="95"/>
      <c r="C97" s="95"/>
      <c r="D97" s="95"/>
      <c r="E97" s="95"/>
      <c r="F97" s="95"/>
      <c r="G97" s="95"/>
      <c r="H97" s="95"/>
      <c r="I97" s="95"/>
      <c r="J97" s="95"/>
    </row>
    <row r="98" spans="1:11" ht="15.75" customHeight="1">
      <c r="A98" s="2" t="s">
        <v>79</v>
      </c>
      <c r="B98" s="2"/>
      <c r="D98" s="95"/>
      <c r="K98" s="45"/>
    </row>
    <row r="99" spans="1:11" ht="15.75" customHeight="1">
      <c r="A99" s="95"/>
      <c r="B99" s="2" t="s">
        <v>210</v>
      </c>
      <c r="E99" s="41"/>
      <c r="F99" s="183"/>
      <c r="G99" s="2"/>
      <c r="H99" s="183"/>
      <c r="I99" s="2"/>
      <c r="J99" s="244"/>
      <c r="K99" s="45"/>
    </row>
    <row r="100" spans="1:11" ht="15.75" customHeight="1">
      <c r="A100" s="95"/>
      <c r="B100" s="105"/>
      <c r="C100" s="24"/>
      <c r="E100" s="163" t="s">
        <v>31</v>
      </c>
      <c r="F100" s="183" t="str">
        <f>IF(J70=0,"",J70)</f>
        <v/>
      </c>
      <c r="G100" s="2" t="s">
        <v>80</v>
      </c>
      <c r="H100" s="183">
        <v>436000</v>
      </c>
      <c r="I100" s="2" t="s">
        <v>21</v>
      </c>
      <c r="J100" s="244" t="str">
        <f>IF(F100="","",F100*H100)</f>
        <v/>
      </c>
      <c r="K100" s="45"/>
    </row>
    <row r="101" spans="1:11" ht="15.75" customHeight="1">
      <c r="A101" s="95"/>
      <c r="B101" s="106"/>
      <c r="E101" s="163" t="s">
        <v>187</v>
      </c>
      <c r="F101" s="183" t="str">
        <f>IF(J73=0,"",J73)</f>
        <v/>
      </c>
      <c r="G101" s="2" t="s">
        <v>80</v>
      </c>
      <c r="H101" s="183">
        <v>211000</v>
      </c>
      <c r="I101" s="2" t="s">
        <v>21</v>
      </c>
      <c r="J101" s="244" t="str">
        <f>IF(F101="","",F101*H101)</f>
        <v/>
      </c>
      <c r="K101" s="45"/>
    </row>
    <row r="102" spans="1:11" ht="15.75" customHeight="1">
      <c r="A102" s="95"/>
      <c r="B102" s="106"/>
      <c r="E102" s="163" t="s">
        <v>153</v>
      </c>
      <c r="F102" s="183" t="str">
        <f>IF(J76=0,"",J76)</f>
        <v/>
      </c>
      <c r="G102" s="2" t="s">
        <v>80</v>
      </c>
      <c r="H102" s="183">
        <v>74000</v>
      </c>
      <c r="I102" s="2" t="s">
        <v>21</v>
      </c>
      <c r="J102" s="244" t="str">
        <f>IF(F102="","",F102*H102)</f>
        <v/>
      </c>
      <c r="K102" s="45"/>
    </row>
    <row r="103" spans="1:11" ht="15.75" customHeight="1">
      <c r="A103" s="95"/>
      <c r="B103" s="106"/>
      <c r="E103" s="163" t="s">
        <v>36</v>
      </c>
      <c r="F103" s="183" t="str">
        <f>IF(J79=0,"",J79)</f>
        <v/>
      </c>
      <c r="G103" s="2" t="s">
        <v>80</v>
      </c>
      <c r="H103" s="183">
        <v>16000</v>
      </c>
      <c r="I103" s="2" t="s">
        <v>21</v>
      </c>
      <c r="J103" s="244" t="str">
        <f>IF(F103="","",F103*H103)</f>
        <v/>
      </c>
      <c r="K103" s="45"/>
    </row>
    <row r="104" spans="1:11" ht="15.75" customHeight="1">
      <c r="A104" s="95"/>
      <c r="B104" s="2" t="s">
        <v>212</v>
      </c>
      <c r="E104" s="41"/>
      <c r="F104" s="183"/>
      <c r="G104" s="2"/>
      <c r="H104" s="183"/>
      <c r="I104" s="2"/>
      <c r="J104" s="244"/>
      <c r="K104" s="45"/>
    </row>
    <row r="105" spans="1:11" ht="15.75" customHeight="1">
      <c r="A105" s="95"/>
      <c r="B105" s="105"/>
      <c r="C105" s="24"/>
      <c r="E105" s="163" t="s">
        <v>31</v>
      </c>
      <c r="F105" s="183" t="str">
        <f>IF(J87=0,"",J881)</f>
        <v/>
      </c>
      <c r="G105" s="2" t="s">
        <v>80</v>
      </c>
      <c r="H105" s="183">
        <v>301000</v>
      </c>
      <c r="I105" s="2" t="s">
        <v>21</v>
      </c>
      <c r="J105" s="244" t="str">
        <f>IF(F105="","",F105*H105)</f>
        <v/>
      </c>
      <c r="K105" s="45"/>
    </row>
    <row r="106" spans="1:11" ht="15.75" customHeight="1">
      <c r="A106" s="95"/>
      <c r="B106" s="106"/>
      <c r="E106" s="163" t="s">
        <v>187</v>
      </c>
      <c r="F106" s="183" t="str">
        <f>IF(J90=0,"",J90)</f>
        <v/>
      </c>
      <c r="G106" s="2" t="s">
        <v>80</v>
      </c>
      <c r="H106" s="183">
        <v>211000</v>
      </c>
      <c r="I106" s="2" t="s">
        <v>21</v>
      </c>
      <c r="J106" s="244" t="str">
        <f>IF(F106="","",F106*H106)</f>
        <v/>
      </c>
      <c r="K106" s="45"/>
    </row>
    <row r="107" spans="1:11" ht="15.75" customHeight="1">
      <c r="A107" s="95"/>
      <c r="B107" s="106"/>
      <c r="E107" s="163" t="s">
        <v>153</v>
      </c>
      <c r="F107" s="183" t="str">
        <f>IF(J93=0,"",J93)</f>
        <v/>
      </c>
      <c r="G107" s="2" t="s">
        <v>80</v>
      </c>
      <c r="H107" s="183">
        <v>71000</v>
      </c>
      <c r="I107" s="2" t="s">
        <v>21</v>
      </c>
      <c r="J107" s="244" t="str">
        <f>IF(F107="","",F107*H107)</f>
        <v/>
      </c>
      <c r="K107" s="45"/>
    </row>
    <row r="108" spans="1:11" ht="15.75" customHeight="1">
      <c r="A108" s="95"/>
      <c r="B108" s="106"/>
      <c r="E108" s="163" t="s">
        <v>36</v>
      </c>
      <c r="F108" s="183" t="str">
        <f>IF(J96=0,"",J96)</f>
        <v/>
      </c>
      <c r="G108" s="2" t="s">
        <v>80</v>
      </c>
      <c r="H108" s="183">
        <v>16000</v>
      </c>
      <c r="I108" s="2" t="s">
        <v>21</v>
      </c>
      <c r="J108" s="244" t="str">
        <f>IF(F108="","",F108*H108)</f>
        <v/>
      </c>
      <c r="K108" s="45"/>
    </row>
    <row r="109" spans="1:11" ht="15.75" customHeight="1">
      <c r="A109" s="95"/>
      <c r="B109" s="95"/>
      <c r="C109" s="95"/>
      <c r="D109" s="95"/>
      <c r="E109" s="106"/>
      <c r="F109" s="184"/>
      <c r="G109" s="2"/>
      <c r="H109" s="184"/>
      <c r="I109" s="235" t="s">
        <v>39</v>
      </c>
      <c r="J109" s="243">
        <f>SUM(J99:J108)</f>
        <v>0</v>
      </c>
      <c r="K109" s="45"/>
    </row>
    <row r="110" spans="1:11" ht="20.100000000000001" customHeight="1">
      <c r="A110" s="95"/>
      <c r="B110" s="95"/>
      <c r="C110" s="95"/>
      <c r="D110" s="95"/>
      <c r="E110" s="95"/>
      <c r="F110" s="95"/>
      <c r="G110" s="95"/>
      <c r="H110" s="95"/>
      <c r="J110" s="95"/>
    </row>
    <row r="111" spans="1:11" ht="20.100000000000001" customHeight="1">
      <c r="A111" s="2" t="s">
        <v>128</v>
      </c>
      <c r="B111" s="2"/>
      <c r="C111" s="95"/>
      <c r="D111" s="95"/>
      <c r="E111" s="95"/>
      <c r="F111" s="95"/>
      <c r="G111" s="95"/>
      <c r="H111" s="95"/>
      <c r="I111" s="95"/>
      <c r="J111" s="95"/>
    </row>
    <row r="112" spans="1:11" ht="20.100000000000001" customHeight="1">
      <c r="A112" s="2" t="s">
        <v>176</v>
      </c>
      <c r="B112" s="2"/>
      <c r="D112" s="95"/>
      <c r="E112" s="95"/>
      <c r="F112" s="95"/>
      <c r="G112" s="95"/>
      <c r="H112" s="95"/>
      <c r="I112" s="95"/>
      <c r="J112" s="95"/>
    </row>
    <row r="113" spans="1:10">
      <c r="A113" s="2"/>
      <c r="B113" s="108" t="s">
        <v>189</v>
      </c>
      <c r="C113" s="130"/>
      <c r="D113" s="130"/>
      <c r="E113" s="130"/>
      <c r="F113" s="130"/>
      <c r="G113" s="130"/>
      <c r="H113" s="130"/>
      <c r="I113" s="130"/>
      <c r="J113" s="130"/>
    </row>
    <row r="114" spans="1:10" ht="87" customHeight="1">
      <c r="A114" s="2"/>
      <c r="B114" s="109"/>
      <c r="C114" s="131"/>
      <c r="D114" s="131"/>
      <c r="E114" s="131"/>
      <c r="F114" s="131"/>
      <c r="G114" s="131"/>
      <c r="H114" s="131"/>
      <c r="I114" s="131"/>
      <c r="J114" s="245"/>
    </row>
    <row r="115" spans="1:10">
      <c r="A115" s="2"/>
      <c r="B115" s="2"/>
      <c r="D115" s="95"/>
      <c r="E115" s="95"/>
      <c r="F115" s="95"/>
      <c r="G115" s="95"/>
      <c r="H115" s="95"/>
      <c r="I115" s="95"/>
      <c r="J115" s="95"/>
    </row>
    <row r="116" spans="1:10">
      <c r="A116" s="2"/>
      <c r="B116" s="105" t="s">
        <v>124</v>
      </c>
      <c r="C116" s="132"/>
      <c r="D116" s="132"/>
      <c r="E116" s="132"/>
      <c r="F116" s="132"/>
      <c r="G116" s="132"/>
      <c r="H116" s="132"/>
      <c r="I116" s="132"/>
      <c r="J116" s="132"/>
    </row>
    <row r="117" spans="1:10">
      <c r="A117" s="2"/>
      <c r="B117" s="7" t="s">
        <v>95</v>
      </c>
      <c r="C117" s="133"/>
      <c r="D117" s="151"/>
      <c r="E117" s="164" t="s">
        <v>140</v>
      </c>
      <c r="F117" s="133"/>
      <c r="G117" s="151"/>
      <c r="H117" s="214" t="s">
        <v>50</v>
      </c>
      <c r="I117" s="214" t="s">
        <v>154</v>
      </c>
      <c r="J117" s="214" t="s">
        <v>9</v>
      </c>
    </row>
    <row r="118" spans="1:10">
      <c r="A118" s="2"/>
      <c r="B118" s="110"/>
      <c r="C118" s="64"/>
      <c r="D118" s="152"/>
      <c r="E118" s="102"/>
      <c r="F118" s="64"/>
      <c r="G118" s="152"/>
      <c r="H118" s="215" t="s">
        <v>11</v>
      </c>
      <c r="I118" s="215" t="s">
        <v>13</v>
      </c>
      <c r="J118" s="215" t="s">
        <v>33</v>
      </c>
    </row>
    <row r="119" spans="1:10" ht="27.75" customHeight="1">
      <c r="A119" s="2"/>
      <c r="B119" s="111" t="s">
        <v>171</v>
      </c>
      <c r="C119" s="134"/>
      <c r="D119" s="134"/>
      <c r="E119" s="165"/>
      <c r="F119" s="185"/>
      <c r="G119" s="185"/>
      <c r="H119" s="216"/>
      <c r="I119" s="236">
        <v>133000</v>
      </c>
      <c r="J119" s="236" t="str">
        <f>IF(H119="","",H119*I119)</f>
        <v/>
      </c>
    </row>
    <row r="120" spans="1:10" ht="27.75" customHeight="1">
      <c r="A120" s="2"/>
      <c r="B120" s="112" t="s">
        <v>190</v>
      </c>
      <c r="C120" s="135"/>
      <c r="D120" s="135"/>
      <c r="E120" s="166"/>
      <c r="F120" s="186"/>
      <c r="G120" s="186"/>
      <c r="H120" s="191"/>
      <c r="I120" s="237">
        <v>3600</v>
      </c>
      <c r="J120" s="237" t="str">
        <f>IF(H120="","",H120*I120)</f>
        <v/>
      </c>
    </row>
    <row r="121" spans="1:10" ht="27.75" customHeight="1">
      <c r="A121" s="2"/>
      <c r="B121" s="112" t="s">
        <v>191</v>
      </c>
      <c r="C121" s="135"/>
      <c r="D121" s="135"/>
      <c r="E121" s="166"/>
      <c r="F121" s="186"/>
      <c r="G121" s="186"/>
      <c r="H121" s="191"/>
      <c r="I121" s="237">
        <v>4320000</v>
      </c>
      <c r="J121" s="237" t="str">
        <f>IF(H121="","",H121*I121)</f>
        <v/>
      </c>
    </row>
    <row r="122" spans="1:10" ht="27.75" customHeight="1">
      <c r="A122" s="2"/>
      <c r="B122" s="112" t="s">
        <v>192</v>
      </c>
      <c r="C122" s="135"/>
      <c r="D122" s="135"/>
      <c r="E122" s="166"/>
      <c r="F122" s="186"/>
      <c r="G122" s="186"/>
      <c r="H122" s="191"/>
      <c r="I122" s="237">
        <v>51400</v>
      </c>
      <c r="J122" s="237" t="str">
        <f>IF(H122="","",H122*I122)</f>
        <v/>
      </c>
    </row>
    <row r="123" spans="1:10" ht="27.75" customHeight="1">
      <c r="A123" s="2"/>
      <c r="B123" s="112" t="s">
        <v>193</v>
      </c>
      <c r="C123" s="135"/>
      <c r="D123" s="135"/>
      <c r="E123" s="166"/>
      <c r="F123" s="186"/>
      <c r="G123" s="186"/>
      <c r="H123" s="217"/>
      <c r="I123" s="237"/>
      <c r="J123" s="237" t="str">
        <f>IF(I123="","",I123)</f>
        <v/>
      </c>
    </row>
    <row r="124" spans="1:10" ht="27.75" customHeight="1">
      <c r="A124" s="2"/>
      <c r="B124" s="112" t="s">
        <v>195</v>
      </c>
      <c r="C124" s="135"/>
      <c r="D124" s="135"/>
      <c r="E124" s="166"/>
      <c r="F124" s="186"/>
      <c r="G124" s="186"/>
      <c r="H124" s="191"/>
      <c r="I124" s="237">
        <v>905000</v>
      </c>
      <c r="J124" s="237" t="str">
        <f>IF(H124="","",H124*I124)</f>
        <v/>
      </c>
    </row>
    <row r="125" spans="1:10" ht="27.75" customHeight="1">
      <c r="A125" s="2"/>
      <c r="B125" s="112" t="s">
        <v>194</v>
      </c>
      <c r="C125" s="135"/>
      <c r="D125" s="135"/>
      <c r="E125" s="166"/>
      <c r="F125" s="186"/>
      <c r="G125" s="186"/>
      <c r="H125" s="191"/>
      <c r="I125" s="237">
        <v>205000</v>
      </c>
      <c r="J125" s="237" t="str">
        <f>IF(H125="","",H125*I125)</f>
        <v/>
      </c>
    </row>
    <row r="126" spans="1:10" ht="27.75" customHeight="1">
      <c r="A126" s="2"/>
      <c r="B126" s="112" t="s">
        <v>182</v>
      </c>
      <c r="C126" s="135"/>
      <c r="D126" s="135"/>
      <c r="E126" s="166"/>
      <c r="F126" s="186"/>
      <c r="G126" s="186"/>
      <c r="H126" s="217"/>
      <c r="I126" s="237"/>
      <c r="J126" s="237" t="str">
        <f>IF(I126="","",I126)</f>
        <v/>
      </c>
    </row>
    <row r="127" spans="1:10" ht="27.75" customHeight="1">
      <c r="A127" s="2"/>
      <c r="B127" s="112" t="s">
        <v>173</v>
      </c>
      <c r="C127" s="135"/>
      <c r="D127" s="135"/>
      <c r="E127" s="166"/>
      <c r="F127" s="186"/>
      <c r="G127" s="186"/>
      <c r="H127" s="191"/>
      <c r="I127" s="237">
        <v>300000</v>
      </c>
      <c r="J127" s="237" t="str">
        <f>IF(H127="","",H127*I127)</f>
        <v/>
      </c>
    </row>
    <row r="128" spans="1:10" ht="27.75" customHeight="1">
      <c r="A128" s="2"/>
      <c r="B128" s="113" t="s">
        <v>196</v>
      </c>
      <c r="C128" s="136"/>
      <c r="D128" s="136"/>
      <c r="E128" s="167"/>
      <c r="F128" s="187"/>
      <c r="G128" s="187"/>
      <c r="H128" s="218"/>
      <c r="I128" s="238">
        <v>1500000</v>
      </c>
      <c r="J128" s="238" t="str">
        <f>IF(H128="","",H128*I128)</f>
        <v/>
      </c>
    </row>
    <row r="129" spans="1:11" ht="27.75" customHeight="1">
      <c r="A129" s="2"/>
      <c r="B129" s="114" t="s">
        <v>39</v>
      </c>
      <c r="C129" s="137"/>
      <c r="D129" s="137"/>
      <c r="E129" s="168"/>
      <c r="F129" s="188"/>
      <c r="G129" s="188"/>
      <c r="H129" s="219"/>
      <c r="I129" s="219"/>
      <c r="J129" s="246">
        <f>SUM(J119:J128)</f>
        <v>0</v>
      </c>
    </row>
    <row r="130" spans="1:11">
      <c r="A130" s="2"/>
      <c r="B130" s="2"/>
      <c r="C130" s="138" t="s">
        <v>197</v>
      </c>
      <c r="D130" s="95"/>
      <c r="E130" s="95"/>
      <c r="F130" s="95"/>
      <c r="G130" s="95"/>
      <c r="H130" s="95"/>
      <c r="I130" s="95"/>
      <c r="J130" s="247"/>
    </row>
    <row r="131" spans="1:11">
      <c r="A131" s="2"/>
      <c r="B131" s="2"/>
      <c r="C131" s="138" t="s">
        <v>198</v>
      </c>
      <c r="D131" s="95"/>
      <c r="E131" s="95"/>
      <c r="F131" s="95"/>
      <c r="G131" s="95"/>
      <c r="H131" s="95"/>
      <c r="I131" s="95"/>
      <c r="J131" s="247"/>
    </row>
    <row r="132" spans="1:11">
      <c r="A132" s="2"/>
      <c r="B132" s="2"/>
      <c r="D132" s="95"/>
      <c r="E132" s="95"/>
      <c r="F132" s="95"/>
      <c r="G132" s="95"/>
      <c r="H132" s="95"/>
      <c r="I132" s="95"/>
      <c r="J132" s="247"/>
    </row>
    <row r="133" spans="1:11" ht="20.100000000000001" customHeight="1">
      <c r="A133" s="2" t="s">
        <v>67</v>
      </c>
      <c r="B133" s="2"/>
      <c r="D133" s="95"/>
      <c r="E133" s="95"/>
      <c r="F133" s="95"/>
      <c r="G133" s="95"/>
      <c r="H133" s="95"/>
      <c r="I133" s="95"/>
      <c r="J133" s="95"/>
    </row>
    <row r="134" spans="1:11">
      <c r="A134" s="2"/>
      <c r="B134" s="2"/>
      <c r="D134" s="95"/>
      <c r="E134" s="95"/>
      <c r="F134" s="95"/>
      <c r="G134" s="95"/>
      <c r="H134" s="95"/>
      <c r="I134" s="95"/>
      <c r="J134" s="95"/>
    </row>
    <row r="135" spans="1:11">
      <c r="A135" s="2"/>
      <c r="B135" s="2" t="s">
        <v>58</v>
      </c>
      <c r="D135" s="95"/>
      <c r="G135" s="95"/>
      <c r="H135" s="95"/>
      <c r="I135" s="239"/>
      <c r="J135" s="248" t="s">
        <v>40</v>
      </c>
    </row>
    <row r="136" spans="1:11">
      <c r="A136" s="2"/>
      <c r="B136" s="2"/>
      <c r="D136" s="95"/>
      <c r="E136" s="95"/>
      <c r="F136" s="95"/>
      <c r="G136" s="95"/>
      <c r="H136" s="95"/>
      <c r="I136" s="95"/>
      <c r="J136" s="95"/>
    </row>
    <row r="137" spans="1:11">
      <c r="A137" s="2"/>
      <c r="B137" s="2" t="s">
        <v>181</v>
      </c>
      <c r="D137" s="95"/>
      <c r="E137" s="95"/>
      <c r="F137" s="95"/>
      <c r="G137" s="95"/>
      <c r="H137" s="95"/>
      <c r="I137" s="240"/>
      <c r="J137" s="95"/>
    </row>
    <row r="138" spans="1:11">
      <c r="A138" s="2"/>
      <c r="B138" s="2"/>
      <c r="D138" s="95"/>
      <c r="E138" s="95"/>
      <c r="F138" s="95"/>
      <c r="G138" s="95"/>
      <c r="H138" s="95"/>
      <c r="I138" s="95"/>
      <c r="J138" s="95"/>
    </row>
    <row r="139" spans="1:11">
      <c r="A139" s="2"/>
      <c r="B139" s="2"/>
      <c r="D139" s="95"/>
      <c r="E139" s="95"/>
      <c r="F139" s="95"/>
      <c r="G139" s="95"/>
      <c r="H139" s="95"/>
      <c r="I139" s="95"/>
      <c r="J139" s="95"/>
    </row>
    <row r="140" spans="1:11" ht="15.75" customHeight="1">
      <c r="A140" s="2" t="s">
        <v>79</v>
      </c>
      <c r="B140" s="2"/>
      <c r="D140" s="95"/>
      <c r="K140" s="45"/>
    </row>
    <row r="141" spans="1:11">
      <c r="A141" s="2"/>
      <c r="B141" s="2" t="s">
        <v>165</v>
      </c>
      <c r="D141" s="95"/>
      <c r="E141" s="95"/>
      <c r="F141" s="95">
        <f>COUNTIF(J119:J128,"&gt;0")</f>
        <v>0</v>
      </c>
      <c r="G141" s="95" t="s">
        <v>199</v>
      </c>
      <c r="I141" s="153" t="s">
        <v>112</v>
      </c>
      <c r="J141" s="244">
        <f>J129</f>
        <v>0</v>
      </c>
    </row>
    <row r="142" spans="1:11">
      <c r="A142" s="2"/>
      <c r="D142" s="95"/>
      <c r="E142" s="95"/>
      <c r="F142" s="95"/>
      <c r="G142" s="95"/>
      <c r="H142" s="95"/>
      <c r="I142" s="95"/>
      <c r="J142" s="95"/>
    </row>
    <row r="143" spans="1:11">
      <c r="A143" s="2"/>
      <c r="B143" s="2" t="s">
        <v>200</v>
      </c>
      <c r="E143" s="95"/>
      <c r="G143" s="95"/>
      <c r="H143" s="95"/>
      <c r="I143" s="153" t="s">
        <v>188</v>
      </c>
      <c r="J143" s="244">
        <f>IF(I135=0,0,10000000)</f>
        <v>0</v>
      </c>
    </row>
    <row r="144" spans="1:11">
      <c r="A144" s="2"/>
      <c r="B144" s="2"/>
      <c r="D144" s="153"/>
      <c r="E144" s="95"/>
      <c r="F144" s="95"/>
      <c r="G144" s="95"/>
      <c r="H144" s="95"/>
      <c r="I144" s="153" t="s">
        <v>202</v>
      </c>
      <c r="J144" s="244">
        <f>IF(I135=0,0,ROUNDUP(I135/100,0)*10000000)</f>
        <v>0</v>
      </c>
    </row>
    <row r="145" spans="1:10">
      <c r="A145" s="2"/>
      <c r="B145" s="2"/>
      <c r="D145" s="153"/>
      <c r="E145" s="95"/>
      <c r="F145" s="95"/>
      <c r="G145" s="95"/>
      <c r="H145" s="95"/>
      <c r="I145" s="153" t="s">
        <v>203</v>
      </c>
      <c r="J145" s="244">
        <f>IF(I137="有",10000000,0)</f>
        <v>0</v>
      </c>
    </row>
    <row r="146" spans="1:10">
      <c r="A146" s="2"/>
      <c r="B146" s="2"/>
      <c r="D146" s="95"/>
      <c r="E146" s="95"/>
      <c r="F146" s="95"/>
      <c r="G146" s="95"/>
      <c r="H146" s="95"/>
      <c r="I146" s="95"/>
      <c r="J146" s="95"/>
    </row>
    <row r="147" spans="1:10">
      <c r="A147" s="2"/>
      <c r="B147" s="2"/>
      <c r="D147" s="95"/>
      <c r="E147" s="95"/>
      <c r="F147" s="95"/>
      <c r="G147" s="95"/>
      <c r="H147" s="95"/>
      <c r="I147" s="235" t="s">
        <v>39</v>
      </c>
      <c r="J147" s="243">
        <f>SUM(J141:J146)</f>
        <v>0</v>
      </c>
    </row>
    <row r="148" spans="1:10">
      <c r="A148" s="2"/>
      <c r="B148" s="2"/>
      <c r="C148" s="95"/>
      <c r="D148" s="95"/>
      <c r="E148" s="95"/>
      <c r="F148" s="95"/>
      <c r="G148" s="95"/>
      <c r="H148" s="95"/>
      <c r="I148" s="95"/>
      <c r="J148" s="95"/>
    </row>
    <row r="149" spans="1:10" ht="20.100000000000001" customHeight="1">
      <c r="A149" s="2" t="s">
        <v>166</v>
      </c>
      <c r="B149" s="2"/>
      <c r="C149" s="95"/>
      <c r="D149" s="95"/>
      <c r="E149" s="95"/>
      <c r="F149" s="95"/>
      <c r="G149" s="95"/>
      <c r="H149" s="95"/>
      <c r="I149" s="95"/>
      <c r="J149" s="95"/>
    </row>
    <row r="150" spans="1:10">
      <c r="A150" s="2"/>
      <c r="B150" s="2"/>
      <c r="C150" s="95"/>
      <c r="D150" s="95"/>
      <c r="E150" s="95"/>
      <c r="F150" s="95"/>
      <c r="G150" s="95"/>
      <c r="H150" s="95"/>
      <c r="I150" s="95"/>
      <c r="J150" s="95"/>
    </row>
    <row r="151" spans="1:10" ht="15.75" customHeight="1">
      <c r="A151" s="95"/>
      <c r="B151" s="115" t="s">
        <v>29</v>
      </c>
      <c r="C151" s="139" t="s">
        <v>85</v>
      </c>
      <c r="D151" s="128"/>
      <c r="E151" s="128"/>
      <c r="F151" s="189" t="s">
        <v>88</v>
      </c>
      <c r="G151" s="189" t="s">
        <v>75</v>
      </c>
      <c r="H151" s="220"/>
      <c r="I151" s="234" t="s">
        <v>57</v>
      </c>
      <c r="J151" s="228"/>
    </row>
    <row r="152" spans="1:10" ht="15.75" customHeight="1">
      <c r="A152" s="95"/>
      <c r="B152" s="116" t="s">
        <v>156</v>
      </c>
      <c r="C152" s="124"/>
      <c r="D152" s="145" t="s">
        <v>81</v>
      </c>
      <c r="E152" s="169"/>
      <c r="F152" s="190"/>
      <c r="G152" s="207"/>
      <c r="H152" s="221"/>
      <c r="I152" s="231"/>
      <c r="J152" s="225"/>
    </row>
    <row r="153" spans="1:10" ht="15.75" customHeight="1">
      <c r="A153" s="95"/>
      <c r="B153" s="117"/>
      <c r="C153" s="140"/>
      <c r="D153" s="154" t="s">
        <v>81</v>
      </c>
      <c r="E153" s="170"/>
      <c r="F153" s="191"/>
      <c r="G153" s="112"/>
      <c r="H153" s="222"/>
      <c r="I153" s="241"/>
      <c r="J153" s="226"/>
    </row>
    <row r="154" spans="1:10" ht="15.75" customHeight="1">
      <c r="A154" s="95"/>
      <c r="B154" s="118"/>
      <c r="C154" s="126"/>
      <c r="D154" s="147" t="s">
        <v>81</v>
      </c>
      <c r="E154" s="171"/>
      <c r="F154" s="192"/>
      <c r="G154" s="208"/>
      <c r="H154" s="223"/>
      <c r="I154" s="233"/>
      <c r="J154" s="227"/>
    </row>
    <row r="155" spans="1:10" ht="15.75" customHeight="1">
      <c r="A155" s="95"/>
      <c r="B155" s="119"/>
      <c r="C155" s="127" t="s">
        <v>39</v>
      </c>
      <c r="D155" s="148"/>
      <c r="E155" s="172"/>
      <c r="F155" s="193">
        <f>SUM(F152:F154)</f>
        <v>0</v>
      </c>
      <c r="G155" s="206">
        <f>SUM(G152:G154)</f>
        <v>0</v>
      </c>
      <c r="H155" s="224"/>
      <c r="I155" s="206">
        <f>SUM(I152:I154)</f>
        <v>0</v>
      </c>
      <c r="J155" s="228"/>
    </row>
    <row r="156" spans="1:10" ht="15.75" customHeight="1">
      <c r="A156" s="95"/>
      <c r="B156" s="116" t="s">
        <v>2</v>
      </c>
      <c r="C156" s="124"/>
      <c r="D156" s="145" t="s">
        <v>81</v>
      </c>
      <c r="E156" s="169"/>
      <c r="F156" s="190"/>
      <c r="G156" s="207"/>
      <c r="H156" s="221"/>
      <c r="I156" s="231"/>
      <c r="J156" s="225"/>
    </row>
    <row r="157" spans="1:10" ht="15.75" customHeight="1">
      <c r="A157" s="95"/>
      <c r="B157" s="117"/>
      <c r="C157" s="140"/>
      <c r="D157" s="154" t="s">
        <v>81</v>
      </c>
      <c r="E157" s="170"/>
      <c r="F157" s="191"/>
      <c r="G157" s="112"/>
      <c r="H157" s="222"/>
      <c r="I157" s="241"/>
      <c r="J157" s="226"/>
    </row>
    <row r="158" spans="1:10" ht="15.75" customHeight="1">
      <c r="A158" s="95"/>
      <c r="B158" s="118"/>
      <c r="C158" s="126"/>
      <c r="D158" s="147" t="s">
        <v>81</v>
      </c>
      <c r="E158" s="171"/>
      <c r="F158" s="192"/>
      <c r="G158" s="208"/>
      <c r="H158" s="223"/>
      <c r="I158" s="233"/>
      <c r="J158" s="227"/>
    </row>
    <row r="159" spans="1:10" ht="15.75" customHeight="1">
      <c r="A159" s="95"/>
      <c r="B159" s="119"/>
      <c r="C159" s="127" t="s">
        <v>39</v>
      </c>
      <c r="D159" s="148"/>
      <c r="E159" s="172"/>
      <c r="F159" s="193">
        <f>SUM(F156:F158)</f>
        <v>0</v>
      </c>
      <c r="G159" s="206">
        <f>SUM(G156:G158)</f>
        <v>0</v>
      </c>
      <c r="H159" s="224"/>
      <c r="I159" s="206">
        <f>SUM(I156:I158)</f>
        <v>0</v>
      </c>
      <c r="J159" s="228"/>
    </row>
    <row r="160" spans="1:10">
      <c r="A160" s="95"/>
      <c r="B160" s="95"/>
      <c r="C160" s="95"/>
      <c r="D160" s="93"/>
      <c r="E160" s="95"/>
      <c r="F160" s="95"/>
      <c r="G160" s="95"/>
      <c r="H160" s="95"/>
      <c r="I160" s="95"/>
      <c r="J160" s="95"/>
    </row>
    <row r="161" spans="1:10" ht="15.75" customHeight="1">
      <c r="A161" s="2" t="s">
        <v>79</v>
      </c>
      <c r="B161" s="2"/>
      <c r="C161" s="93"/>
      <c r="D161" s="95"/>
      <c r="E161" s="93"/>
      <c r="F161" s="93"/>
      <c r="G161" s="93"/>
      <c r="H161" s="93"/>
      <c r="I161" s="93"/>
      <c r="J161" s="93"/>
    </row>
    <row r="162" spans="1:10" ht="15.75" customHeight="1">
      <c r="A162" s="95"/>
      <c r="B162" s="2" t="s">
        <v>53</v>
      </c>
      <c r="C162" s="93"/>
      <c r="D162" s="95"/>
      <c r="E162" s="173" t="s">
        <v>57</v>
      </c>
      <c r="F162" s="183" t="str">
        <f>IF(I155=0,"",I155)</f>
        <v/>
      </c>
      <c r="G162" s="2" t="s">
        <v>63</v>
      </c>
      <c r="H162" s="183">
        <v>7550</v>
      </c>
      <c r="I162" s="2" t="s">
        <v>21</v>
      </c>
      <c r="J162" s="249" t="str">
        <f>IF(F162="","",F162*H162)</f>
        <v/>
      </c>
    </row>
    <row r="163" spans="1:10" ht="15.75" customHeight="1">
      <c r="A163" s="95"/>
      <c r="B163" s="2" t="s">
        <v>100</v>
      </c>
      <c r="C163" s="93"/>
      <c r="D163" s="95"/>
      <c r="E163" s="173" t="s">
        <v>57</v>
      </c>
      <c r="F163" s="183" t="str">
        <f>IF(I159=0,"",I159)</f>
        <v/>
      </c>
      <c r="G163" s="2" t="s">
        <v>63</v>
      </c>
      <c r="H163" s="183">
        <v>2760</v>
      </c>
      <c r="I163" s="2" t="s">
        <v>21</v>
      </c>
      <c r="J163" s="249" t="str">
        <f>IF(F163="","",F163*H163)</f>
        <v/>
      </c>
    </row>
    <row r="164" spans="1:10" ht="15.75" customHeight="1">
      <c r="A164" s="95" t="s">
        <v>213</v>
      </c>
      <c r="B164" s="2"/>
      <c r="C164" s="93"/>
      <c r="D164" s="95"/>
      <c r="E164" s="173"/>
      <c r="F164" s="183"/>
      <c r="G164" s="2"/>
      <c r="H164" s="183"/>
      <c r="I164" s="2"/>
      <c r="J164" s="249"/>
    </row>
    <row r="165" spans="1:10" ht="15.75" customHeight="1">
      <c r="A165" s="95"/>
      <c r="B165" s="2" t="s">
        <v>53</v>
      </c>
      <c r="C165" s="93"/>
      <c r="D165" s="95"/>
      <c r="E165" s="173" t="s">
        <v>57</v>
      </c>
      <c r="F165" s="183"/>
      <c r="G165" s="2" t="s">
        <v>63</v>
      </c>
      <c r="H165" s="183">
        <v>15100</v>
      </c>
      <c r="I165" s="2" t="s">
        <v>21</v>
      </c>
      <c r="J165" s="249" t="str">
        <f>IF(F165="","",F165*H165)</f>
        <v/>
      </c>
    </row>
    <row r="166" spans="1:10" ht="15.75" customHeight="1">
      <c r="A166" s="95"/>
      <c r="B166" s="2" t="s">
        <v>100</v>
      </c>
      <c r="C166" s="93"/>
      <c r="D166" s="95"/>
      <c r="E166" s="173" t="s">
        <v>57</v>
      </c>
      <c r="F166" s="183"/>
      <c r="G166" s="2" t="s">
        <v>63</v>
      </c>
      <c r="H166" s="183">
        <v>5520</v>
      </c>
      <c r="I166" s="2" t="s">
        <v>21</v>
      </c>
      <c r="J166" s="249" t="str">
        <f>IF(F166="","",F166*H166)</f>
        <v/>
      </c>
    </row>
    <row r="167" spans="1:10" ht="15.75" customHeight="1">
      <c r="A167" s="95"/>
      <c r="B167" s="95"/>
      <c r="C167" s="95"/>
      <c r="D167" s="95"/>
      <c r="E167" s="106"/>
      <c r="F167" s="184"/>
      <c r="G167" s="2"/>
      <c r="H167" s="184"/>
      <c r="I167" s="235" t="s">
        <v>39</v>
      </c>
      <c r="J167" s="243">
        <f>SUM(J162:J166)</f>
        <v>0</v>
      </c>
    </row>
    <row r="168" spans="1:10">
      <c r="A168" s="95"/>
      <c r="B168" s="95"/>
      <c r="C168" s="95"/>
      <c r="D168" s="95"/>
      <c r="E168" s="106"/>
      <c r="F168" s="184"/>
      <c r="G168" s="2"/>
      <c r="H168" s="184"/>
      <c r="I168" s="2"/>
      <c r="J168" s="250"/>
    </row>
    <row r="169" spans="1:10">
      <c r="A169" s="95"/>
      <c r="B169" s="95"/>
      <c r="C169" s="95"/>
      <c r="D169" s="95"/>
      <c r="E169" s="106"/>
      <c r="F169" s="184"/>
      <c r="G169" s="2"/>
      <c r="H169" s="184"/>
      <c r="I169" s="2"/>
      <c r="J169" s="250"/>
    </row>
    <row r="170" spans="1:10" ht="20.100000000000001" customHeight="1">
      <c r="A170" s="2" t="s">
        <v>76</v>
      </c>
      <c r="B170" s="2"/>
      <c r="C170" s="95"/>
      <c r="D170" s="95"/>
      <c r="E170" s="106"/>
      <c r="F170" s="184"/>
      <c r="G170" s="2"/>
      <c r="H170" s="184"/>
      <c r="I170" s="2"/>
      <c r="J170" s="250"/>
    </row>
    <row r="171" spans="1:10">
      <c r="A171" s="2"/>
      <c r="B171" s="2"/>
      <c r="C171" s="95"/>
      <c r="D171" s="95"/>
      <c r="E171" s="106"/>
      <c r="F171" s="184"/>
      <c r="G171" s="2"/>
      <c r="H171" s="184"/>
      <c r="I171" s="2"/>
      <c r="J171" s="250"/>
    </row>
    <row r="172" spans="1:10" ht="45" customHeight="1">
      <c r="A172" s="2"/>
      <c r="B172" s="120" t="s">
        <v>52</v>
      </c>
      <c r="C172" s="141"/>
      <c r="D172" s="155"/>
      <c r="E172" s="162"/>
      <c r="F172" s="141"/>
      <c r="G172" s="141"/>
      <c r="H172" s="141"/>
      <c r="I172" s="141"/>
      <c r="J172" s="155"/>
    </row>
    <row r="173" spans="1:10" ht="20.100000000000001" customHeight="1">
      <c r="A173" s="2"/>
      <c r="B173" s="120" t="s">
        <v>82</v>
      </c>
      <c r="C173" s="141"/>
      <c r="D173" s="155"/>
      <c r="E173" s="162"/>
      <c r="F173" s="141"/>
      <c r="G173" s="141"/>
      <c r="H173" s="141"/>
      <c r="I173" s="141"/>
      <c r="J173" s="155"/>
    </row>
    <row r="174" spans="1:10" ht="20.100000000000001" customHeight="1">
      <c r="A174" s="2"/>
      <c r="B174" s="120" t="s">
        <v>46</v>
      </c>
      <c r="C174" s="141"/>
      <c r="D174" s="155"/>
      <c r="E174" s="162"/>
      <c r="F174" s="141"/>
      <c r="G174" s="141"/>
      <c r="H174" s="141"/>
      <c r="I174" s="141"/>
      <c r="J174" s="155"/>
    </row>
    <row r="175" spans="1:10" ht="20.100000000000001" customHeight="1">
      <c r="A175" s="2"/>
      <c r="B175" s="120" t="s">
        <v>160</v>
      </c>
      <c r="C175" s="141"/>
      <c r="D175" s="155"/>
      <c r="E175" s="162"/>
      <c r="F175" s="141"/>
      <c r="G175" s="141"/>
      <c r="H175" s="141"/>
      <c r="I175" s="141"/>
      <c r="J175" s="155"/>
    </row>
    <row r="176" spans="1:10">
      <c r="A176" s="2"/>
      <c r="B176" s="2"/>
      <c r="C176" s="95"/>
      <c r="D176" s="49"/>
      <c r="E176" s="174"/>
      <c r="F176" s="174"/>
      <c r="G176" s="174"/>
      <c r="H176" s="174"/>
      <c r="I176" s="174"/>
      <c r="J176" s="174"/>
    </row>
    <row r="177" spans="1:11" ht="15" customHeight="1">
      <c r="A177" s="2" t="s">
        <v>91</v>
      </c>
      <c r="B177" s="2"/>
      <c r="C177" s="95"/>
      <c r="D177" s="95"/>
      <c r="E177" s="95"/>
      <c r="F177" s="95"/>
      <c r="G177" s="95"/>
      <c r="H177" s="95"/>
      <c r="I177" s="95"/>
      <c r="J177" s="95"/>
    </row>
    <row r="178" spans="1:11">
      <c r="A178" s="95"/>
      <c r="B178" s="101" t="s">
        <v>207</v>
      </c>
      <c r="C178" s="128"/>
      <c r="D178" s="128"/>
      <c r="E178" s="128"/>
      <c r="F178" s="128"/>
      <c r="G178" s="128"/>
      <c r="H178" s="128"/>
      <c r="I178" s="128"/>
      <c r="J178" s="242"/>
    </row>
    <row r="179" spans="1:11" ht="89.25" customHeight="1">
      <c r="A179" s="95"/>
      <c r="B179" s="102"/>
      <c r="C179" s="64"/>
      <c r="D179" s="64"/>
      <c r="E179" s="64"/>
      <c r="F179" s="64"/>
      <c r="G179" s="64"/>
      <c r="H179" s="64"/>
      <c r="I179" s="64"/>
      <c r="J179" s="152"/>
    </row>
    <row r="180" spans="1:11">
      <c r="A180" s="95"/>
      <c r="B180" s="95"/>
      <c r="C180" s="95"/>
      <c r="D180" s="95"/>
      <c r="E180" s="106"/>
      <c r="F180" s="184"/>
      <c r="G180" s="2"/>
      <c r="H180" s="184"/>
      <c r="I180" s="2"/>
      <c r="J180" s="250"/>
    </row>
    <row r="181" spans="1:11" ht="15" customHeight="1">
      <c r="A181" s="2" t="s">
        <v>48</v>
      </c>
      <c r="B181" s="2"/>
      <c r="C181" s="95"/>
      <c r="D181" s="95"/>
      <c r="E181" s="106"/>
      <c r="F181" s="184"/>
      <c r="G181" s="2"/>
      <c r="H181" s="184"/>
      <c r="I181" s="2"/>
      <c r="J181" s="250"/>
    </row>
    <row r="182" spans="1:11" ht="20.100000000000001" customHeight="1">
      <c r="A182" s="95"/>
      <c r="B182" s="103" t="s">
        <v>92</v>
      </c>
      <c r="C182" s="129"/>
      <c r="D182" s="129"/>
      <c r="E182" s="149"/>
      <c r="F182" s="194" t="s">
        <v>93</v>
      </c>
      <c r="G182" s="141"/>
      <c r="H182" s="141"/>
      <c r="I182" s="155"/>
      <c r="J182" s="251" t="s">
        <v>10</v>
      </c>
    </row>
    <row r="183" spans="1:11" ht="20.100000000000001" customHeight="1">
      <c r="A183" s="95"/>
      <c r="B183" s="104"/>
      <c r="C183" s="129"/>
      <c r="D183" s="129"/>
      <c r="E183" s="149"/>
      <c r="F183" s="195"/>
      <c r="G183" s="141"/>
      <c r="H183" s="141"/>
      <c r="I183" s="155"/>
      <c r="J183" s="206"/>
    </row>
    <row r="184" spans="1:11" ht="20.100000000000001" customHeight="1">
      <c r="A184" s="95"/>
      <c r="B184" s="104"/>
      <c r="C184" s="129"/>
      <c r="D184" s="129"/>
      <c r="E184" s="149"/>
      <c r="F184" s="195"/>
      <c r="G184" s="141"/>
      <c r="H184" s="141"/>
      <c r="I184" s="155"/>
      <c r="J184" s="206"/>
    </row>
    <row r="185" spans="1:11">
      <c r="A185" s="95"/>
      <c r="B185" s="95"/>
      <c r="C185" s="2"/>
      <c r="D185" s="45"/>
      <c r="E185" s="45"/>
      <c r="F185" s="184"/>
      <c r="G185" s="45"/>
      <c r="H185" s="45"/>
      <c r="I185" s="45"/>
      <c r="J185" s="184"/>
    </row>
    <row r="186" spans="1:11" ht="15.75" customHeight="1">
      <c r="A186" s="2" t="s">
        <v>79</v>
      </c>
      <c r="B186" s="2"/>
      <c r="C186" s="95"/>
      <c r="E186" s="95"/>
      <c r="F186" s="95"/>
      <c r="G186" s="95"/>
      <c r="H186" s="95"/>
      <c r="I186" s="95"/>
      <c r="J186" s="95"/>
    </row>
    <row r="187" spans="1:11" ht="15.75" customHeight="1">
      <c r="A187" s="2"/>
      <c r="B187" s="2" t="s">
        <v>12</v>
      </c>
      <c r="E187" s="41" t="s">
        <v>103</v>
      </c>
      <c r="F187" s="41" t="str">
        <f>IF(C179="","なし","あり")</f>
        <v>なし</v>
      </c>
      <c r="G187" s="95"/>
      <c r="H187" s="184">
        <v>600000</v>
      </c>
      <c r="I187" s="2" t="s">
        <v>21</v>
      </c>
      <c r="J187" s="244" t="str">
        <f>IF(F187="あり",H187,"")</f>
        <v/>
      </c>
    </row>
    <row r="188" spans="1:11" ht="15.75" customHeight="1">
      <c r="A188" s="95"/>
      <c r="B188" s="2" t="s">
        <v>102</v>
      </c>
      <c r="D188" s="95"/>
      <c r="E188" s="173" t="s">
        <v>10</v>
      </c>
      <c r="F188" s="183" t="str">
        <f>IF(SUM(J183:J184)=0,"",SUM(J183:J184))</f>
        <v/>
      </c>
      <c r="G188" s="2" t="s">
        <v>32</v>
      </c>
      <c r="H188" s="184">
        <v>905000</v>
      </c>
      <c r="I188" s="2" t="s">
        <v>21</v>
      </c>
      <c r="J188" s="249" t="str">
        <f>IF(F188="","",F188*H188)</f>
        <v/>
      </c>
    </row>
    <row r="189" spans="1:11" ht="15.75" customHeight="1">
      <c r="A189" s="95"/>
      <c r="B189" s="95"/>
      <c r="C189" s="95"/>
      <c r="D189" s="95"/>
      <c r="E189" s="106"/>
      <c r="F189" s="184"/>
      <c r="G189" s="2"/>
      <c r="H189" s="184"/>
      <c r="I189" s="235" t="s">
        <v>39</v>
      </c>
      <c r="J189" s="243">
        <f>SUM(J187:J188)</f>
        <v>0</v>
      </c>
    </row>
    <row r="190" spans="1:11">
      <c r="A190" s="95"/>
      <c r="B190" s="95"/>
      <c r="C190" s="95"/>
      <c r="D190" s="95"/>
      <c r="E190" s="106"/>
      <c r="F190" s="184"/>
      <c r="G190" s="2"/>
      <c r="H190" s="184"/>
      <c r="I190" s="2"/>
      <c r="J190" s="250"/>
    </row>
    <row r="191" spans="1:11" ht="20.100000000000001" customHeight="1">
      <c r="A191" s="2" t="s">
        <v>7</v>
      </c>
      <c r="B191" s="2"/>
      <c r="C191" s="95"/>
      <c r="D191" s="95"/>
      <c r="E191" s="95"/>
      <c r="F191" s="95"/>
      <c r="G191" s="95"/>
      <c r="H191" s="95"/>
      <c r="I191" s="95"/>
      <c r="J191" s="95"/>
      <c r="K191" s="93"/>
    </row>
    <row r="192" spans="1:11">
      <c r="A192" s="2"/>
      <c r="B192" s="2"/>
      <c r="C192" s="95"/>
      <c r="D192" s="95"/>
      <c r="E192" s="95"/>
      <c r="F192" s="95"/>
      <c r="G192" s="95"/>
      <c r="H192" s="95"/>
      <c r="I192" s="95"/>
      <c r="J192" s="95"/>
      <c r="K192" s="93"/>
    </row>
    <row r="193" spans="1:11" ht="39" customHeight="1">
      <c r="A193" s="2"/>
      <c r="B193" s="120" t="s">
        <v>62</v>
      </c>
      <c r="C193" s="141"/>
      <c r="D193" s="155"/>
      <c r="E193" s="162"/>
      <c r="F193" s="141"/>
      <c r="G193" s="141"/>
      <c r="H193" s="141"/>
      <c r="I193" s="141"/>
      <c r="J193" s="155"/>
      <c r="K193" s="93"/>
    </row>
    <row r="194" spans="1:11" ht="20.100000000000001" customHeight="1">
      <c r="A194" s="2"/>
      <c r="B194" s="120" t="s">
        <v>96</v>
      </c>
      <c r="C194" s="141"/>
      <c r="D194" s="155"/>
      <c r="E194" s="162"/>
      <c r="F194" s="141"/>
      <c r="G194" s="141"/>
      <c r="H194" s="141"/>
      <c r="I194" s="141"/>
      <c r="J194" s="155"/>
      <c r="K194" s="93"/>
    </row>
    <row r="195" spans="1:11">
      <c r="A195" s="2"/>
      <c r="B195" s="2"/>
      <c r="C195" s="95"/>
      <c r="D195" s="49"/>
      <c r="E195" s="174"/>
      <c r="F195" s="174"/>
      <c r="G195" s="174"/>
      <c r="H195" s="174"/>
      <c r="I195" s="174"/>
      <c r="J195" s="174"/>
      <c r="K195" s="93"/>
    </row>
    <row r="196" spans="1:11">
      <c r="A196" s="2" t="s">
        <v>84</v>
      </c>
      <c r="B196" s="2"/>
      <c r="C196" s="93"/>
      <c r="D196" s="95"/>
      <c r="E196" s="95"/>
      <c r="F196" s="95"/>
      <c r="G196" s="95"/>
      <c r="H196" s="95"/>
      <c r="I196" s="95"/>
      <c r="J196" s="95"/>
      <c r="K196" s="93"/>
    </row>
    <row r="197" spans="1:11" ht="15.75" customHeight="1">
      <c r="A197" s="95"/>
      <c r="B197" s="95"/>
      <c r="C197" s="121" t="s">
        <v>97</v>
      </c>
      <c r="D197" s="142"/>
      <c r="E197" s="142"/>
      <c r="F197" s="189" t="s">
        <v>88</v>
      </c>
      <c r="G197" s="189" t="s">
        <v>75</v>
      </c>
      <c r="H197" s="220"/>
      <c r="I197" s="234" t="s">
        <v>57</v>
      </c>
      <c r="J197" s="228"/>
      <c r="K197" s="93"/>
    </row>
    <row r="198" spans="1:11" ht="15.75" customHeight="1">
      <c r="A198" s="95"/>
      <c r="B198" s="95"/>
      <c r="C198" s="124"/>
      <c r="D198" s="145" t="s">
        <v>81</v>
      </c>
      <c r="E198" s="169"/>
      <c r="F198" s="196"/>
      <c r="G198" s="207" t="str">
        <f>IF(C198="",IF(E198="","","開始日入力を"),IF(E198="","終了日入力を",_xlfn.DAYS(E198,C198)+1))</f>
        <v/>
      </c>
      <c r="H198" s="225"/>
      <c r="I198" s="231"/>
      <c r="J198" s="225"/>
      <c r="K198" s="93"/>
    </row>
    <row r="199" spans="1:11" ht="15.75" customHeight="1">
      <c r="A199" s="95"/>
      <c r="B199" s="95"/>
      <c r="C199" s="125"/>
      <c r="D199" s="146" t="s">
        <v>81</v>
      </c>
      <c r="E199" s="175"/>
      <c r="F199" s="197"/>
      <c r="G199" s="112" t="str">
        <f>IF(C199="",IF(E199="","","開始日入力を"),IF(E199="","終了日入力を",_xlfn.DAYS(E199,C199)+1))</f>
        <v/>
      </c>
      <c r="H199" s="226"/>
      <c r="I199" s="241"/>
      <c r="J199" s="226"/>
      <c r="K199" s="93"/>
    </row>
    <row r="200" spans="1:11" ht="15.75" customHeight="1">
      <c r="A200" s="95"/>
      <c r="B200" s="95"/>
      <c r="C200" s="126"/>
      <c r="D200" s="147" t="s">
        <v>81</v>
      </c>
      <c r="E200" s="171"/>
      <c r="F200" s="198"/>
      <c r="G200" s="208" t="str">
        <f>IF(C200="",IF(E200="","","開始日入力を"),IF(E200="","終了日入力を",_xlfn.DAYS(E200,C200)+1))</f>
        <v/>
      </c>
      <c r="H200" s="227"/>
      <c r="I200" s="233"/>
      <c r="J200" s="227"/>
      <c r="K200" s="93"/>
    </row>
    <row r="201" spans="1:11" ht="15.75" customHeight="1">
      <c r="A201" s="95"/>
      <c r="B201" s="95"/>
      <c r="C201" s="127" t="s">
        <v>39</v>
      </c>
      <c r="D201" s="148"/>
      <c r="E201" s="172"/>
      <c r="F201" s="199">
        <f>SUM(F198:F200)</f>
        <v>0</v>
      </c>
      <c r="G201" s="206">
        <f>SUM(G198:G200)</f>
        <v>0</v>
      </c>
      <c r="H201" s="228"/>
      <c r="I201" s="206">
        <f>SUM(I198:I200)</f>
        <v>0</v>
      </c>
      <c r="J201" s="228"/>
      <c r="K201" s="93"/>
    </row>
    <row r="202" spans="1:11">
      <c r="A202" s="2" t="s">
        <v>215</v>
      </c>
      <c r="B202" s="2"/>
      <c r="C202" s="93"/>
      <c r="D202" s="95"/>
      <c r="E202" s="95"/>
      <c r="F202" s="95"/>
      <c r="G202" s="95"/>
      <c r="H202" s="95"/>
      <c r="I202" s="95"/>
      <c r="J202" s="95"/>
    </row>
    <row r="203" spans="1:11" ht="15.75" customHeight="1">
      <c r="A203" s="95"/>
      <c r="B203" s="95"/>
      <c r="C203" s="121" t="s">
        <v>97</v>
      </c>
      <c r="D203" s="156"/>
      <c r="E203" s="156"/>
      <c r="F203" s="189" t="s">
        <v>88</v>
      </c>
      <c r="G203" s="189" t="s">
        <v>75</v>
      </c>
      <c r="H203" s="220"/>
      <c r="I203" s="234" t="s">
        <v>57</v>
      </c>
      <c r="J203" s="228"/>
    </row>
    <row r="204" spans="1:11" ht="15.75" customHeight="1">
      <c r="A204" s="95"/>
      <c r="B204" s="95"/>
      <c r="C204" s="124"/>
      <c r="D204" s="145" t="s">
        <v>81</v>
      </c>
      <c r="E204" s="169"/>
      <c r="F204" s="196"/>
      <c r="G204" s="207" t="str">
        <f>IF(C204="",IF(E204="","","開始日入力を"),IF(E204="","終了日入力を",_xlfn.DAYS(E204,C204)+1))</f>
        <v/>
      </c>
      <c r="H204" s="225"/>
      <c r="I204" s="231"/>
      <c r="J204" s="225"/>
    </row>
    <row r="205" spans="1:11" ht="15.75" customHeight="1">
      <c r="A205" s="95"/>
      <c r="B205" s="95"/>
      <c r="C205" s="125"/>
      <c r="D205" s="146" t="s">
        <v>81</v>
      </c>
      <c r="E205" s="175"/>
      <c r="F205" s="197"/>
      <c r="G205" s="112" t="str">
        <f>IF(C205="",IF(E205="","","開始日入力を"),IF(E205="","終了日入力を",_xlfn.DAYS(E205,C205)+1))</f>
        <v/>
      </c>
      <c r="H205" s="226"/>
      <c r="I205" s="241"/>
      <c r="J205" s="226"/>
    </row>
    <row r="206" spans="1:11" ht="15.75" customHeight="1">
      <c r="A206" s="95"/>
      <c r="B206" s="95"/>
      <c r="C206" s="126"/>
      <c r="D206" s="147" t="s">
        <v>81</v>
      </c>
      <c r="E206" s="171"/>
      <c r="F206" s="198"/>
      <c r="G206" s="208" t="str">
        <f>IF(C206="",IF(E206="","","開始日入力を"),IF(E206="","終了日入力を",_xlfn.DAYS(E206,C206)+1))</f>
        <v/>
      </c>
      <c r="H206" s="227"/>
      <c r="I206" s="233"/>
      <c r="J206" s="227"/>
    </row>
    <row r="207" spans="1:11">
      <c r="A207" s="95"/>
      <c r="B207" s="95"/>
      <c r="C207" s="127" t="s">
        <v>39</v>
      </c>
      <c r="D207" s="148"/>
      <c r="E207" s="172"/>
      <c r="F207" s="199">
        <f>SUM(F204:F206)</f>
        <v>0</v>
      </c>
      <c r="G207" s="206">
        <f>SUM(G204:G206)</f>
        <v>0</v>
      </c>
      <c r="H207" s="228"/>
      <c r="I207" s="206">
        <f>SUM(I204:I206)</f>
        <v>0</v>
      </c>
      <c r="J207" s="228"/>
    </row>
    <row r="208" spans="1:11" ht="20.100000000000001" customHeight="1">
      <c r="A208" s="95"/>
      <c r="B208" s="95"/>
      <c r="C208" s="95"/>
      <c r="D208" s="93"/>
      <c r="E208" s="95"/>
      <c r="F208" s="95"/>
      <c r="G208" s="95"/>
      <c r="H208" s="95"/>
      <c r="I208" s="95"/>
      <c r="J208" s="95"/>
    </row>
    <row r="209" spans="1:10" ht="20.100000000000001" customHeight="1">
      <c r="A209" s="2" t="s">
        <v>79</v>
      </c>
      <c r="B209" s="2"/>
      <c r="C209" s="95"/>
      <c r="D209" s="95"/>
      <c r="E209" s="106"/>
      <c r="F209" s="183"/>
      <c r="G209" s="2"/>
      <c r="H209" s="183"/>
      <c r="I209" s="2"/>
      <c r="J209" s="249" t="str">
        <f>IF(F209="","",F209*H209)</f>
        <v/>
      </c>
    </row>
    <row r="210" spans="1:10">
      <c r="A210" s="95"/>
      <c r="B210" s="2" t="s">
        <v>53</v>
      </c>
      <c r="C210" s="93"/>
      <c r="D210" s="95"/>
      <c r="E210" s="173" t="s">
        <v>57</v>
      </c>
      <c r="F210" s="183"/>
      <c r="G210" s="2" t="s">
        <v>63</v>
      </c>
      <c r="H210" s="183">
        <v>7550</v>
      </c>
      <c r="I210" s="2" t="s">
        <v>21</v>
      </c>
      <c r="J210" s="249" t="str">
        <f>IF(F210="","",F210*H210)</f>
        <v/>
      </c>
    </row>
    <row r="211" spans="1:10">
      <c r="A211" s="95"/>
      <c r="B211" s="2" t="s">
        <v>216</v>
      </c>
      <c r="C211" s="93"/>
      <c r="D211" s="95"/>
      <c r="E211" s="173" t="s">
        <v>57</v>
      </c>
      <c r="F211" s="183"/>
      <c r="G211" s="2" t="s">
        <v>63</v>
      </c>
      <c r="H211" s="183">
        <v>2760</v>
      </c>
      <c r="I211" s="2" t="s">
        <v>21</v>
      </c>
      <c r="J211" s="249" t="str">
        <f>IF(F211="","",F211*H211)</f>
        <v/>
      </c>
    </row>
    <row r="212" spans="1:10">
      <c r="A212" s="95" t="s">
        <v>213</v>
      </c>
      <c r="B212" s="2"/>
      <c r="C212" s="93"/>
      <c r="D212" s="95"/>
      <c r="E212" s="173"/>
      <c r="F212" s="183"/>
      <c r="G212" s="2"/>
      <c r="H212" s="183"/>
      <c r="I212" s="2"/>
      <c r="J212" s="249"/>
    </row>
    <row r="213" spans="1:10">
      <c r="A213" s="95"/>
      <c r="B213" s="2" t="s">
        <v>53</v>
      </c>
      <c r="C213" s="93"/>
      <c r="D213" s="95"/>
      <c r="E213" s="173" t="s">
        <v>57</v>
      </c>
      <c r="F213" s="183"/>
      <c r="G213" s="2" t="s">
        <v>63</v>
      </c>
      <c r="H213" s="183">
        <v>15100</v>
      </c>
      <c r="I213" s="2" t="s">
        <v>21</v>
      </c>
      <c r="J213" s="249" t="str">
        <f>IF(F213="","",F213*H213)</f>
        <v/>
      </c>
    </row>
    <row r="214" spans="1:10">
      <c r="A214" s="95"/>
      <c r="B214" s="2" t="s">
        <v>216</v>
      </c>
      <c r="C214" s="93"/>
      <c r="D214" s="95"/>
      <c r="E214" s="173" t="s">
        <v>57</v>
      </c>
      <c r="F214" s="183"/>
      <c r="G214" s="2" t="s">
        <v>63</v>
      </c>
      <c r="H214" s="183">
        <v>5520</v>
      </c>
      <c r="I214" s="2" t="s">
        <v>21</v>
      </c>
      <c r="J214" s="249" t="str">
        <f>IF(F214="","",F214*H214)</f>
        <v/>
      </c>
    </row>
    <row r="215" spans="1:10">
      <c r="A215" s="95"/>
      <c r="B215" s="95"/>
      <c r="C215" s="95"/>
      <c r="D215" s="95"/>
      <c r="E215" s="106"/>
      <c r="F215" s="184"/>
      <c r="G215" s="2"/>
      <c r="H215" s="184"/>
      <c r="I215" s="235" t="s">
        <v>39</v>
      </c>
      <c r="J215" s="243">
        <f>SUM(J210:J214)</f>
        <v>0</v>
      </c>
    </row>
  </sheetData>
  <mergeCells count="159">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3:J113"/>
    <mergeCell ref="B114:J114"/>
    <mergeCell ref="B117:D117"/>
    <mergeCell ref="E117:G117"/>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B127:D127"/>
    <mergeCell ref="E127:G127"/>
    <mergeCell ref="B128:D128"/>
    <mergeCell ref="E128:G128"/>
    <mergeCell ref="B129:D129"/>
    <mergeCell ref="E129:G129"/>
    <mergeCell ref="C151:E151"/>
    <mergeCell ref="G151:H151"/>
    <mergeCell ref="I151:J151"/>
    <mergeCell ref="G152:H152"/>
    <mergeCell ref="I152:J152"/>
    <mergeCell ref="G153:H153"/>
    <mergeCell ref="I153:J153"/>
    <mergeCell ref="G154:H154"/>
    <mergeCell ref="I154:J154"/>
    <mergeCell ref="C155:E155"/>
    <mergeCell ref="G155:H155"/>
    <mergeCell ref="I155:J155"/>
    <mergeCell ref="G156:H156"/>
    <mergeCell ref="I156:J156"/>
    <mergeCell ref="G157:H157"/>
    <mergeCell ref="I157:J157"/>
    <mergeCell ref="G158:H158"/>
    <mergeCell ref="I158:J158"/>
    <mergeCell ref="C159:E159"/>
    <mergeCell ref="G159:H159"/>
    <mergeCell ref="I159:J159"/>
    <mergeCell ref="B172:D172"/>
    <mergeCell ref="E172:J172"/>
    <mergeCell ref="B173:D173"/>
    <mergeCell ref="E173:J173"/>
    <mergeCell ref="B174:D174"/>
    <mergeCell ref="E174:J174"/>
    <mergeCell ref="B175:D175"/>
    <mergeCell ref="E175:J175"/>
    <mergeCell ref="B178:J178"/>
    <mergeCell ref="B179:J179"/>
    <mergeCell ref="B182:E182"/>
    <mergeCell ref="F182:I182"/>
    <mergeCell ref="B183:E183"/>
    <mergeCell ref="F183:I183"/>
    <mergeCell ref="B184:E184"/>
    <mergeCell ref="F184:I184"/>
    <mergeCell ref="B193:D193"/>
    <mergeCell ref="E193:J193"/>
    <mergeCell ref="B194:D194"/>
    <mergeCell ref="E194:J194"/>
    <mergeCell ref="C197:E197"/>
    <mergeCell ref="G197:H197"/>
    <mergeCell ref="I197:J197"/>
    <mergeCell ref="G198:H198"/>
    <mergeCell ref="I198:J198"/>
    <mergeCell ref="G199:H199"/>
    <mergeCell ref="I199:J199"/>
    <mergeCell ref="G200:H200"/>
    <mergeCell ref="I200:J200"/>
    <mergeCell ref="C201:E201"/>
    <mergeCell ref="G201:H201"/>
    <mergeCell ref="I201:J201"/>
    <mergeCell ref="C203:E203"/>
    <mergeCell ref="G203:H203"/>
    <mergeCell ref="I203:J203"/>
    <mergeCell ref="G204:H204"/>
    <mergeCell ref="I204:J204"/>
    <mergeCell ref="G205:H205"/>
    <mergeCell ref="I205:J205"/>
    <mergeCell ref="G206:H206"/>
    <mergeCell ref="I206:J206"/>
    <mergeCell ref="C207:E207"/>
    <mergeCell ref="G207:H207"/>
    <mergeCell ref="I207:J207"/>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52:B155"/>
    <mergeCell ref="B156:B159"/>
  </mergeCells>
  <phoneticPr fontId="19"/>
  <dataValidations count="1">
    <dataValidation type="list" allowBlank="1" showDropDown="0" showInputMessage="1" showErrorMessage="1" sqref="I137">
      <formula1>",有,無"</formula1>
    </dataValidation>
  </dataValidations>
  <pageMargins left="0.78740157480314943" right="0.78740157480314943" top="0.98425196850393681" bottom="0.98425196850393681" header="0.51181102362204722" footer="0.51181102362204722"/>
  <pageSetup paperSize="9" scale="95" fitToWidth="1" fitToHeight="1" orientation="portrait" usePrinterDefaults="1" r:id="rId1"/>
  <headerFooter alignWithMargins="0"/>
  <rowBreaks count="4" manualBreakCount="4">
    <brk id="62" max="10" man="1"/>
    <brk id="110" max="10" man="1"/>
    <brk id="148" max="10" man="1"/>
    <brk id="190"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50"/>
  </sheetPr>
  <dimension ref="A1:P18"/>
  <sheetViews>
    <sheetView showGridLines="0" zoomScale="75" zoomScaleNormal="75" workbookViewId="0">
      <selection activeCell="S14" sqref="S14"/>
    </sheetView>
  </sheetViews>
  <sheetFormatPr defaultRowHeight="13.5"/>
  <cols>
    <col min="1" max="1" width="1" customWidth="1"/>
    <col min="2" max="3" width="12.5" customWidth="1"/>
    <col min="4" max="4" width="13.5" customWidth="1"/>
    <col min="5" max="5" width="12.5" customWidth="1"/>
    <col min="6" max="9" width="13.5" customWidth="1"/>
    <col min="10" max="10" width="6.375" customWidth="1"/>
    <col min="11" max="12" width="13.5" customWidth="1"/>
    <col min="13" max="13" width="12.125" customWidth="1"/>
    <col min="14" max="14" width="3.875" customWidth="1"/>
  </cols>
  <sheetData>
    <row r="1" spans="1:16" ht="20.100000000000001" customHeight="1">
      <c r="A1" s="1" t="s">
        <v>42</v>
      </c>
      <c r="B1" s="4"/>
      <c r="C1" s="4"/>
      <c r="D1" s="23"/>
      <c r="E1" s="23"/>
      <c r="F1" s="23"/>
      <c r="G1" s="23"/>
      <c r="H1" s="23"/>
      <c r="I1" s="23"/>
      <c r="J1" s="23"/>
      <c r="K1" s="23"/>
      <c r="L1" s="23"/>
      <c r="M1" s="23"/>
      <c r="N1" s="23"/>
      <c r="O1" s="45"/>
    </row>
    <row r="2" spans="1:16" ht="20.100000000000001" customHeight="1">
      <c r="A2" s="2"/>
      <c r="B2" s="5" t="s">
        <v>131</v>
      </c>
      <c r="C2" s="5"/>
      <c r="D2" s="5"/>
      <c r="E2" s="5"/>
      <c r="F2" s="5"/>
      <c r="G2" s="5"/>
      <c r="H2" s="5"/>
      <c r="I2" s="5"/>
      <c r="J2" s="5"/>
      <c r="K2" s="5"/>
      <c r="L2" s="5"/>
      <c r="M2" s="5"/>
      <c r="N2" s="5"/>
      <c r="O2" s="45"/>
    </row>
    <row r="3" spans="1:16" ht="3.75" customHeight="1">
      <c r="A3" s="2"/>
      <c r="B3" s="2"/>
      <c r="C3" s="2"/>
      <c r="D3" s="2"/>
      <c r="E3" s="2"/>
      <c r="F3" s="2"/>
      <c r="G3" s="2"/>
      <c r="H3" s="2"/>
      <c r="I3" s="2"/>
      <c r="J3" s="2"/>
      <c r="K3" s="2"/>
      <c r="L3" s="2"/>
      <c r="M3" s="2"/>
      <c r="N3" s="40"/>
      <c r="O3" s="45"/>
    </row>
    <row r="4" spans="1:16" ht="20.100000000000001" customHeight="1">
      <c r="A4" s="2"/>
      <c r="B4" s="6" t="s">
        <v>169</v>
      </c>
      <c r="C4" s="6"/>
      <c r="D4" s="24"/>
      <c r="E4" s="24"/>
      <c r="F4" s="24"/>
      <c r="G4" s="24"/>
      <c r="H4" s="24"/>
      <c r="I4" s="24"/>
      <c r="J4" s="24"/>
      <c r="K4" s="24"/>
      <c r="L4" s="24"/>
      <c r="M4" s="24"/>
      <c r="N4" s="2"/>
      <c r="O4" s="46"/>
      <c r="P4" s="46"/>
    </row>
    <row r="5" spans="1:16">
      <c r="A5" s="2"/>
      <c r="B5" s="2"/>
      <c r="C5" s="2"/>
      <c r="D5" s="2"/>
      <c r="E5" s="2"/>
      <c r="F5" s="2"/>
      <c r="G5" s="2"/>
      <c r="H5" s="2"/>
      <c r="I5" s="2"/>
      <c r="J5" s="2"/>
      <c r="K5" s="2"/>
      <c r="L5" s="2"/>
      <c r="M5" s="2"/>
      <c r="N5" s="41" t="s">
        <v>5</v>
      </c>
      <c r="O5" s="45"/>
    </row>
    <row r="6" spans="1:16" ht="36" customHeight="1">
      <c r="A6" s="2"/>
      <c r="B6" s="7" t="s">
        <v>8</v>
      </c>
      <c r="C6" s="17"/>
      <c r="D6" s="25" t="s">
        <v>15</v>
      </c>
      <c r="E6" s="25" t="s">
        <v>105</v>
      </c>
      <c r="F6" s="25" t="s">
        <v>18</v>
      </c>
      <c r="G6" s="25" t="s">
        <v>9</v>
      </c>
      <c r="H6" s="25" t="s">
        <v>143</v>
      </c>
      <c r="I6" s="25" t="s">
        <v>19</v>
      </c>
      <c r="J6" s="25" t="s">
        <v>68</v>
      </c>
      <c r="K6" s="25" t="s">
        <v>90</v>
      </c>
      <c r="L6" s="25" t="s">
        <v>132</v>
      </c>
      <c r="M6" s="25" t="s">
        <v>135</v>
      </c>
      <c r="N6" s="25" t="s">
        <v>43</v>
      </c>
      <c r="O6" s="45"/>
    </row>
    <row r="7" spans="1:16" ht="20.100000000000001" customHeight="1">
      <c r="A7" s="2"/>
      <c r="B7" s="8"/>
      <c r="C7" s="18"/>
      <c r="D7" s="26" t="s">
        <v>0</v>
      </c>
      <c r="E7" s="26" t="s">
        <v>41</v>
      </c>
      <c r="F7" s="26" t="s">
        <v>16</v>
      </c>
      <c r="G7" s="26" t="s">
        <v>64</v>
      </c>
      <c r="H7" s="26" t="s">
        <v>38</v>
      </c>
      <c r="I7" s="26" t="s">
        <v>56</v>
      </c>
      <c r="J7" s="26" t="s">
        <v>1</v>
      </c>
      <c r="K7" s="26" t="s">
        <v>70</v>
      </c>
      <c r="L7" s="26" t="s">
        <v>133</v>
      </c>
      <c r="M7" s="26" t="s">
        <v>134</v>
      </c>
      <c r="N7" s="18"/>
      <c r="O7" s="45"/>
    </row>
    <row r="8" spans="1:16" ht="50" customHeight="1">
      <c r="A8" s="2"/>
      <c r="B8" s="9" t="s">
        <v>167</v>
      </c>
      <c r="C8" s="19"/>
      <c r="D8" s="27"/>
      <c r="E8" s="27" t="s">
        <v>25</v>
      </c>
      <c r="F8" s="27" t="s">
        <v>25</v>
      </c>
      <c r="G8" s="32" t="s">
        <v>25</v>
      </c>
      <c r="H8" s="27" t="s">
        <v>25</v>
      </c>
      <c r="I8" s="32" t="s">
        <v>25</v>
      </c>
      <c r="J8" s="34" t="s">
        <v>106</v>
      </c>
      <c r="K8" s="27" t="s">
        <v>25</v>
      </c>
      <c r="L8" s="27"/>
      <c r="M8" s="263"/>
      <c r="N8" s="42"/>
      <c r="O8" s="45"/>
    </row>
    <row r="9" spans="1:16" ht="50" customHeight="1">
      <c r="A9" s="2"/>
      <c r="B9" s="9" t="s">
        <v>164</v>
      </c>
      <c r="C9" s="19"/>
      <c r="D9" s="27"/>
      <c r="E9" s="27"/>
      <c r="F9" s="27"/>
      <c r="G9" s="27"/>
      <c r="H9" s="27"/>
      <c r="I9" s="27"/>
      <c r="J9" s="34" t="s">
        <v>106</v>
      </c>
      <c r="K9" s="27"/>
      <c r="L9" s="27"/>
      <c r="M9" s="263"/>
      <c r="N9" s="42"/>
      <c r="O9" s="45"/>
    </row>
    <row r="10" spans="1:16" ht="50" customHeight="1">
      <c r="A10" s="2"/>
      <c r="B10" s="10" t="s">
        <v>128</v>
      </c>
      <c r="C10" s="19" t="s">
        <v>94</v>
      </c>
      <c r="D10" s="27"/>
      <c r="E10" s="27"/>
      <c r="F10" s="27"/>
      <c r="G10" s="27"/>
      <c r="H10" s="27"/>
      <c r="I10" s="27"/>
      <c r="J10" s="34" t="s">
        <v>106</v>
      </c>
      <c r="K10" s="27"/>
      <c r="L10" s="27"/>
      <c r="M10" s="263"/>
      <c r="N10" s="42"/>
      <c r="O10" s="45"/>
    </row>
    <row r="11" spans="1:16" ht="50" customHeight="1">
      <c r="A11" s="2"/>
      <c r="B11" s="11"/>
      <c r="C11" s="19" t="s">
        <v>67</v>
      </c>
      <c r="D11" s="27"/>
      <c r="E11" s="27"/>
      <c r="F11" s="27"/>
      <c r="G11" s="27"/>
      <c r="H11" s="27"/>
      <c r="I11" s="27"/>
      <c r="J11" s="34" t="s">
        <v>106</v>
      </c>
      <c r="K11" s="27"/>
      <c r="L11" s="27"/>
      <c r="M11" s="263"/>
      <c r="N11" s="42"/>
      <c r="O11" s="45"/>
    </row>
    <row r="12" spans="1:16" ht="50" customHeight="1">
      <c r="A12" s="2"/>
      <c r="B12" s="12" t="s">
        <v>166</v>
      </c>
      <c r="C12" s="20"/>
      <c r="D12" s="28"/>
      <c r="E12" s="28"/>
      <c r="F12" s="28"/>
      <c r="G12" s="28"/>
      <c r="H12" s="28"/>
      <c r="I12" s="28"/>
      <c r="J12" s="35" t="s">
        <v>106</v>
      </c>
      <c r="K12" s="28"/>
      <c r="L12" s="28"/>
      <c r="M12" s="264"/>
      <c r="N12" s="43"/>
      <c r="O12" s="45"/>
    </row>
    <row r="13" spans="1:16" ht="50" customHeight="1">
      <c r="A13" s="2"/>
      <c r="B13" s="12" t="s">
        <v>76</v>
      </c>
      <c r="C13" s="20"/>
      <c r="D13" s="27"/>
      <c r="E13" s="27"/>
      <c r="F13" s="27"/>
      <c r="G13" s="32"/>
      <c r="H13" s="27"/>
      <c r="I13" s="32"/>
      <c r="J13" s="36" t="s">
        <v>27</v>
      </c>
      <c r="K13" s="33"/>
      <c r="L13" s="27"/>
      <c r="M13" s="263"/>
      <c r="N13" s="42"/>
      <c r="O13" s="45"/>
    </row>
    <row r="14" spans="1:16" ht="50" customHeight="1">
      <c r="A14" s="2"/>
      <c r="B14" s="13" t="s">
        <v>168</v>
      </c>
      <c r="C14" s="21"/>
      <c r="D14" s="28"/>
      <c r="E14" s="28"/>
      <c r="F14" s="28"/>
      <c r="G14" s="33"/>
      <c r="H14" s="28"/>
      <c r="I14" s="33"/>
      <c r="J14" s="37" t="s">
        <v>106</v>
      </c>
      <c r="K14" s="39"/>
      <c r="L14" s="262"/>
      <c r="M14" s="265"/>
      <c r="N14" s="43"/>
      <c r="O14" s="45"/>
    </row>
    <row r="15" spans="1:16" ht="36" customHeight="1">
      <c r="A15" s="2"/>
      <c r="B15" s="14" t="s">
        <v>28</v>
      </c>
      <c r="C15" s="22"/>
      <c r="D15" s="29" t="s">
        <v>25</v>
      </c>
      <c r="E15" s="29" t="s">
        <v>25</v>
      </c>
      <c r="F15" s="29" t="s">
        <v>25</v>
      </c>
      <c r="G15" s="29" t="s">
        <v>25</v>
      </c>
      <c r="H15" s="29" t="s">
        <v>25</v>
      </c>
      <c r="I15" s="29" t="s">
        <v>25</v>
      </c>
      <c r="J15" s="38"/>
      <c r="K15" s="29" t="s">
        <v>25</v>
      </c>
      <c r="L15" s="29"/>
      <c r="M15" s="266"/>
      <c r="N15" s="44"/>
      <c r="O15" s="45"/>
    </row>
    <row r="16" spans="1:16" ht="14.25">
      <c r="A16" s="3"/>
      <c r="B16" s="15" t="s">
        <v>180</v>
      </c>
      <c r="C16" s="15"/>
      <c r="D16" s="30"/>
      <c r="E16" s="30"/>
      <c r="F16" s="31"/>
      <c r="G16" s="31"/>
      <c r="H16" s="30"/>
      <c r="I16" s="30"/>
      <c r="J16" s="30"/>
      <c r="K16" s="30"/>
      <c r="L16" s="30"/>
      <c r="M16" s="30"/>
      <c r="N16" s="30"/>
      <c r="O16" s="3"/>
    </row>
    <row r="17" spans="2:3">
      <c r="B17" s="16" t="s">
        <v>66</v>
      </c>
      <c r="C17" s="16"/>
    </row>
    <row r="18" spans="2:3">
      <c r="B18" s="16" t="s">
        <v>24</v>
      </c>
      <c r="C18" s="16"/>
    </row>
  </sheetData>
  <mergeCells count="11">
    <mergeCell ref="B2:N2"/>
    <mergeCell ref="B4:M4"/>
    <mergeCell ref="B6:C6"/>
    <mergeCell ref="B7:C7"/>
    <mergeCell ref="B8:C8"/>
    <mergeCell ref="B9:C9"/>
    <mergeCell ref="B12:C12"/>
    <mergeCell ref="B13:C13"/>
    <mergeCell ref="B14:C14"/>
    <mergeCell ref="B15:C15"/>
    <mergeCell ref="B10:B11"/>
  </mergeCells>
  <phoneticPr fontId="19"/>
  <printOptions horizontalCentered="1"/>
  <pageMargins left="0.39370078740157483" right="0.39370078740157483" top="0.98425196850393681" bottom="0.78740157480314943" header="0.51181102362204722" footer="0.51181102362204722"/>
  <pageSetup paperSize="9" scale="90"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50"/>
  </sheetPr>
  <dimension ref="A1:F59"/>
  <sheetViews>
    <sheetView workbookViewId="0">
      <selection activeCell="K10" sqref="K10"/>
    </sheetView>
  </sheetViews>
  <sheetFormatPr defaultRowHeight="12"/>
  <cols>
    <col min="1" max="1" width="4.25" style="47" customWidth="1"/>
    <col min="2" max="2" width="16" style="47" customWidth="1"/>
    <col min="3" max="3" width="16.875" style="48" customWidth="1"/>
    <col min="4" max="4" width="21.375" style="47" customWidth="1"/>
    <col min="5" max="5" width="10.375" style="47" customWidth="1"/>
    <col min="6" max="6" width="18" style="47" customWidth="1"/>
    <col min="7" max="16384" width="9" style="47" customWidth="1"/>
  </cols>
  <sheetData>
    <row r="1" spans="1:6" ht="13.5">
      <c r="A1" s="49" t="s">
        <v>178</v>
      </c>
      <c r="B1" s="49"/>
      <c r="D1" s="48"/>
      <c r="E1" s="48"/>
      <c r="F1" s="48"/>
    </row>
    <row r="2" spans="1:6" ht="13.5">
      <c r="A2" s="50" t="s">
        <v>136</v>
      </c>
      <c r="B2" s="50"/>
      <c r="C2" s="50"/>
      <c r="D2" s="50"/>
      <c r="E2" s="50"/>
      <c r="F2" s="50"/>
    </row>
    <row r="3" spans="1:6">
      <c r="A3" s="51"/>
      <c r="B3" s="51"/>
      <c r="C3" s="51"/>
      <c r="D3" s="51"/>
      <c r="E3" s="51"/>
      <c r="F3" s="51"/>
    </row>
    <row r="4" spans="1:6" ht="20.100000000000001" customHeight="1">
      <c r="A4" s="48"/>
      <c r="B4" s="56" t="str">
        <f>'別紙４－１'!B4</f>
        <v>施設名　（　　　　　　　　　　　　　　　　）</v>
      </c>
      <c r="C4" s="259"/>
      <c r="D4" s="259"/>
      <c r="E4" s="259"/>
      <c r="F4" s="259"/>
    </row>
    <row r="5" spans="1:6">
      <c r="A5" s="52" t="s">
        <v>29</v>
      </c>
      <c r="B5" s="57"/>
      <c r="C5" s="65" t="s">
        <v>137</v>
      </c>
      <c r="D5" s="72"/>
      <c r="E5" s="79" t="s">
        <v>118</v>
      </c>
      <c r="F5" s="89"/>
    </row>
    <row r="6" spans="1:6">
      <c r="A6" s="53"/>
      <c r="B6" s="58"/>
      <c r="C6" s="66" t="s">
        <v>37</v>
      </c>
      <c r="D6" s="73"/>
      <c r="E6" s="80" t="s">
        <v>37</v>
      </c>
      <c r="F6" s="90"/>
    </row>
    <row r="7" spans="1:6" s="47" customFormat="1" ht="13.5" customHeight="1">
      <c r="A7" s="54" t="s">
        <v>167</v>
      </c>
      <c r="B7" s="59"/>
      <c r="C7" s="67"/>
      <c r="D7" s="74"/>
      <c r="E7" s="81"/>
      <c r="F7" s="91"/>
    </row>
    <row r="8" spans="1:6" s="47" customFormat="1" ht="13.5" customHeight="1">
      <c r="A8" s="54" t="s">
        <v>20</v>
      </c>
      <c r="B8" s="59"/>
      <c r="C8" s="67"/>
      <c r="D8" s="75" t="s">
        <v>175</v>
      </c>
      <c r="E8" s="82"/>
      <c r="F8" s="91"/>
    </row>
    <row r="9" spans="1:6" s="47" customFormat="1" ht="13.5" customHeight="1">
      <c r="A9" s="54"/>
      <c r="B9" s="48"/>
      <c r="C9" s="67"/>
      <c r="D9" s="75"/>
      <c r="E9" s="83"/>
      <c r="F9" s="91"/>
    </row>
    <row r="10" spans="1:6" s="47" customFormat="1" ht="13.5" customHeight="1">
      <c r="A10" s="54"/>
      <c r="B10" s="60" t="s">
        <v>112</v>
      </c>
      <c r="C10" s="68"/>
      <c r="D10" s="74"/>
      <c r="E10" s="82"/>
      <c r="F10" s="91"/>
    </row>
    <row r="11" spans="1:6" s="47" customFormat="1" ht="13.5" customHeight="1">
      <c r="A11" s="54"/>
      <c r="B11" s="59"/>
      <c r="C11" s="67"/>
      <c r="D11" s="74"/>
      <c r="E11" s="81"/>
      <c r="F11" s="91"/>
    </row>
    <row r="12" spans="1:6" s="47" customFormat="1" ht="13.5" customHeight="1">
      <c r="A12" s="54" t="s">
        <v>109</v>
      </c>
      <c r="B12" s="59"/>
      <c r="C12" s="67"/>
      <c r="D12" s="74"/>
      <c r="E12" s="81"/>
      <c r="F12" s="91"/>
    </row>
    <row r="13" spans="1:6" s="47" customFormat="1" ht="13.5" customHeight="1">
      <c r="A13" s="54"/>
      <c r="B13" s="59" t="s">
        <v>155</v>
      </c>
      <c r="C13" s="67"/>
      <c r="D13" s="74"/>
      <c r="E13" s="81"/>
      <c r="F13" s="91"/>
    </row>
    <row r="14" spans="1:6" s="47" customFormat="1" ht="13.5" customHeight="1">
      <c r="A14" s="54"/>
      <c r="B14" s="59" t="s">
        <v>23</v>
      </c>
      <c r="C14" s="67"/>
      <c r="D14" s="74"/>
      <c r="E14" s="81"/>
      <c r="F14" s="91"/>
    </row>
    <row r="15" spans="1:6" s="47" customFormat="1" ht="13.5" customHeight="1">
      <c r="A15" s="54"/>
      <c r="B15" s="59" t="s">
        <v>111</v>
      </c>
      <c r="C15" s="67"/>
      <c r="D15" s="74"/>
      <c r="E15" s="82"/>
      <c r="F15" s="91"/>
    </row>
    <row r="16" spans="1:6" s="47" customFormat="1" ht="13.5" customHeight="1">
      <c r="A16" s="54"/>
      <c r="B16" s="60" t="s">
        <v>112</v>
      </c>
      <c r="C16" s="68"/>
      <c r="D16" s="74"/>
      <c r="E16" s="82"/>
      <c r="F16" s="91"/>
    </row>
    <row r="17" spans="1:6" s="47" customFormat="1" ht="13.5" customHeight="1">
      <c r="A17" s="54"/>
      <c r="B17" s="61"/>
      <c r="C17" s="67"/>
      <c r="D17" s="74"/>
      <c r="E17" s="82"/>
      <c r="F17" s="91"/>
    </row>
    <row r="18" spans="1:6" s="47" customFormat="1" ht="13.5" customHeight="1">
      <c r="A18" s="54" t="s">
        <v>144</v>
      </c>
      <c r="B18" s="59"/>
      <c r="C18" s="67"/>
      <c r="D18" s="74"/>
      <c r="E18" s="81"/>
      <c r="F18" s="91"/>
    </row>
    <row r="19" spans="1:6" s="47" customFormat="1" ht="13.5" customHeight="1">
      <c r="A19" s="54"/>
      <c r="B19" s="59" t="s">
        <v>110</v>
      </c>
      <c r="C19" s="67"/>
      <c r="D19" s="74"/>
      <c r="E19" s="81"/>
      <c r="F19" s="91"/>
    </row>
    <row r="20" spans="1:6" s="47" customFormat="1" ht="13.5" customHeight="1">
      <c r="A20" s="54"/>
      <c r="B20" s="59" t="s">
        <v>23</v>
      </c>
      <c r="C20" s="67"/>
      <c r="D20" s="74"/>
      <c r="E20" s="81"/>
      <c r="F20" s="91"/>
    </row>
    <row r="21" spans="1:6" s="47" customFormat="1" ht="13.5" customHeight="1">
      <c r="A21" s="54"/>
      <c r="B21" s="59" t="s">
        <v>111</v>
      </c>
      <c r="C21" s="67"/>
      <c r="D21" s="74"/>
      <c r="E21" s="82"/>
      <c r="F21" s="91"/>
    </row>
    <row r="22" spans="1:6" s="47" customFormat="1" ht="13.5" customHeight="1">
      <c r="A22" s="54"/>
      <c r="B22" s="60" t="s">
        <v>112</v>
      </c>
      <c r="C22" s="68"/>
      <c r="D22" s="74"/>
      <c r="E22" s="82"/>
      <c r="F22" s="91"/>
    </row>
    <row r="23" spans="1:6" s="47" customFormat="1" ht="13.5" customHeight="1">
      <c r="A23" s="54"/>
      <c r="B23" s="61"/>
      <c r="C23" s="67"/>
      <c r="D23" s="74"/>
      <c r="E23" s="82"/>
      <c r="F23" s="91"/>
    </row>
    <row r="24" spans="1:6" s="47" customFormat="1" ht="13.5" customHeight="1">
      <c r="A24" s="53"/>
      <c r="B24" s="62" t="s">
        <v>114</v>
      </c>
      <c r="C24" s="69"/>
      <c r="D24" s="76"/>
      <c r="E24" s="84"/>
      <c r="F24" s="90"/>
    </row>
    <row r="25" spans="1:6" s="47" customFormat="1" ht="13.5" customHeight="1">
      <c r="A25" s="54" t="s">
        <v>164</v>
      </c>
      <c r="B25" s="59"/>
      <c r="C25" s="67"/>
      <c r="D25" s="74"/>
      <c r="E25" s="81"/>
      <c r="F25" s="91"/>
    </row>
    <row r="26" spans="1:6" s="47" customFormat="1" ht="13.5" customHeight="1">
      <c r="A26" s="54" t="s">
        <v>20</v>
      </c>
      <c r="B26" s="59"/>
      <c r="C26" s="67"/>
      <c r="D26" s="75" t="s">
        <v>175</v>
      </c>
      <c r="E26" s="82"/>
      <c r="F26" s="91"/>
    </row>
    <row r="27" spans="1:6" s="47" customFormat="1" ht="13.5" customHeight="1">
      <c r="A27" s="54"/>
      <c r="B27" s="48"/>
      <c r="C27" s="67"/>
      <c r="D27" s="75"/>
      <c r="E27" s="83"/>
      <c r="F27" s="91"/>
    </row>
    <row r="28" spans="1:6" s="47" customFormat="1" ht="13.5" customHeight="1">
      <c r="A28" s="53"/>
      <c r="B28" s="62" t="s">
        <v>114</v>
      </c>
      <c r="C28" s="69"/>
      <c r="D28" s="76"/>
      <c r="E28" s="84"/>
      <c r="F28" s="90"/>
    </row>
    <row r="29" spans="1:6" s="47" customFormat="1" ht="13.5" customHeight="1">
      <c r="A29" s="54" t="s">
        <v>128</v>
      </c>
      <c r="B29" s="59"/>
      <c r="C29" s="67"/>
      <c r="D29" s="74"/>
      <c r="E29" s="81"/>
      <c r="F29" s="91"/>
    </row>
    <row r="30" spans="1:6" s="47" customFormat="1" ht="13.5" customHeight="1">
      <c r="A30" s="54" t="s">
        <v>176</v>
      </c>
      <c r="B30" s="59"/>
      <c r="C30" s="67"/>
      <c r="D30" s="75"/>
      <c r="E30" s="82"/>
      <c r="F30" s="91"/>
    </row>
    <row r="31" spans="1:6" s="47" customFormat="1" ht="13.5" customHeight="1">
      <c r="A31" s="54"/>
      <c r="B31" s="48" t="s">
        <v>116</v>
      </c>
      <c r="C31" s="67"/>
      <c r="D31" s="75"/>
      <c r="E31" s="83"/>
      <c r="F31" s="91"/>
    </row>
    <row r="32" spans="1:6" s="47" customFormat="1" ht="13.5" customHeight="1">
      <c r="A32" s="54"/>
      <c r="B32" s="59" t="s">
        <v>111</v>
      </c>
      <c r="C32" s="67"/>
      <c r="D32" s="75"/>
      <c r="E32" s="83"/>
      <c r="F32" s="91"/>
    </row>
    <row r="33" spans="1:6" s="47" customFormat="1" ht="13.5" customHeight="1">
      <c r="A33" s="54"/>
      <c r="B33" s="60" t="s">
        <v>112</v>
      </c>
      <c r="C33" s="68"/>
      <c r="D33" s="74"/>
      <c r="E33" s="82"/>
      <c r="F33" s="91"/>
    </row>
    <row r="34" spans="1:6" s="47" customFormat="1" ht="13.5" customHeight="1">
      <c r="A34" s="54"/>
      <c r="B34" s="59"/>
      <c r="C34" s="67"/>
      <c r="D34" s="74"/>
      <c r="E34" s="81"/>
      <c r="F34" s="91"/>
    </row>
    <row r="35" spans="1:6" s="47" customFormat="1" ht="13.5" customHeight="1">
      <c r="A35" s="54" t="s">
        <v>177</v>
      </c>
      <c r="B35" s="59"/>
      <c r="C35" s="67"/>
      <c r="D35" s="74"/>
      <c r="E35" s="81"/>
      <c r="F35" s="91"/>
    </row>
    <row r="36" spans="1:6" s="47" customFormat="1" ht="13.5" customHeight="1">
      <c r="A36" s="54"/>
      <c r="B36" s="59"/>
      <c r="C36" s="67"/>
      <c r="D36" s="74" t="s">
        <v>9</v>
      </c>
      <c r="E36" s="81"/>
      <c r="F36" s="91"/>
    </row>
    <row r="37" spans="1:6" s="47" customFormat="1" ht="13.5" customHeight="1">
      <c r="A37" s="54"/>
      <c r="B37" s="59"/>
      <c r="C37" s="67"/>
      <c r="D37" s="74"/>
      <c r="E37" s="82"/>
      <c r="F37" s="91"/>
    </row>
    <row r="38" spans="1:6" s="47" customFormat="1" ht="13.5" customHeight="1">
      <c r="A38" s="54"/>
      <c r="B38" s="60" t="s">
        <v>112</v>
      </c>
      <c r="C38" s="68"/>
      <c r="D38" s="74"/>
      <c r="E38" s="82"/>
      <c r="F38" s="91"/>
    </row>
    <row r="39" spans="1:6" s="47" customFormat="1" ht="13.5" customHeight="1">
      <c r="A39" s="54"/>
      <c r="B39" s="61"/>
      <c r="C39" s="67"/>
      <c r="D39" s="74"/>
      <c r="E39" s="82"/>
      <c r="F39" s="91"/>
    </row>
    <row r="40" spans="1:6" s="47" customFormat="1" ht="13.5" customHeight="1">
      <c r="A40" s="53"/>
      <c r="B40" s="62" t="s">
        <v>114</v>
      </c>
      <c r="C40" s="69"/>
      <c r="D40" s="76"/>
      <c r="E40" s="84"/>
      <c r="F40" s="90"/>
    </row>
    <row r="41" spans="1:6" s="47" customFormat="1" ht="13.5" customHeight="1">
      <c r="A41" s="54" t="s">
        <v>166</v>
      </c>
      <c r="B41" s="59"/>
      <c r="C41" s="67"/>
      <c r="D41" s="74"/>
      <c r="E41" s="81"/>
      <c r="F41" s="91"/>
    </row>
    <row r="42" spans="1:6" s="47" customFormat="1" ht="13.5" customHeight="1">
      <c r="A42" s="54"/>
      <c r="B42" s="59" t="s">
        <v>54</v>
      </c>
      <c r="C42" s="67"/>
      <c r="D42" s="74"/>
      <c r="E42" s="82"/>
      <c r="F42" s="91"/>
    </row>
    <row r="43" spans="1:6" s="47" customFormat="1" ht="13.5" customHeight="1">
      <c r="A43" s="54"/>
      <c r="B43" s="59" t="s">
        <v>49</v>
      </c>
      <c r="C43" s="67"/>
      <c r="D43" s="74"/>
      <c r="E43" s="82"/>
      <c r="F43" s="91"/>
    </row>
    <row r="44" spans="1:6" s="47" customFormat="1" ht="13.5" customHeight="1">
      <c r="A44" s="54"/>
      <c r="B44" s="59" t="s">
        <v>115</v>
      </c>
      <c r="C44" s="67"/>
      <c r="D44" s="74"/>
      <c r="E44" s="82"/>
      <c r="F44" s="91"/>
    </row>
    <row r="45" spans="1:6" s="47" customFormat="1" ht="13.5" customHeight="1">
      <c r="A45" s="54"/>
      <c r="B45" s="59" t="s">
        <v>111</v>
      </c>
      <c r="C45" s="67"/>
      <c r="D45" s="74"/>
      <c r="E45" s="82"/>
      <c r="F45" s="91"/>
    </row>
    <row r="46" spans="1:6" s="47" customFormat="1" ht="13.5" customHeight="1">
      <c r="A46" s="53"/>
      <c r="B46" s="62" t="s">
        <v>114</v>
      </c>
      <c r="C46" s="69"/>
      <c r="D46" s="76"/>
      <c r="E46" s="84"/>
      <c r="F46" s="90"/>
    </row>
    <row r="47" spans="1:6" s="47" customFormat="1" ht="13.5" customHeight="1">
      <c r="A47" s="54" t="s">
        <v>76</v>
      </c>
      <c r="B47" s="59"/>
      <c r="C47" s="67"/>
      <c r="D47" s="74"/>
      <c r="E47" s="85"/>
      <c r="F47" s="91"/>
    </row>
    <row r="48" spans="1:6" s="47" customFormat="1" ht="13.5" customHeight="1">
      <c r="A48" s="54"/>
      <c r="B48" s="59" t="s">
        <v>110</v>
      </c>
      <c r="C48" s="70"/>
      <c r="D48" s="77"/>
      <c r="E48" s="86"/>
      <c r="F48" s="91"/>
    </row>
    <row r="49" spans="1:6" s="47" customFormat="1" ht="13.5" customHeight="1">
      <c r="A49" s="54"/>
      <c r="B49" s="59" t="s">
        <v>23</v>
      </c>
      <c r="C49" s="67"/>
      <c r="D49" s="74"/>
      <c r="E49" s="81"/>
      <c r="F49" s="91"/>
    </row>
    <row r="50" spans="1:6" s="47" customFormat="1" ht="13.5" customHeight="1">
      <c r="A50" s="54"/>
      <c r="B50" s="59" t="s">
        <v>116</v>
      </c>
      <c r="C50" s="67"/>
      <c r="D50" s="75"/>
      <c r="E50" s="82"/>
      <c r="F50" s="91"/>
    </row>
    <row r="51" spans="1:6" s="47" customFormat="1" ht="13.5" customHeight="1">
      <c r="A51" s="54"/>
      <c r="B51" s="59" t="s">
        <v>111</v>
      </c>
      <c r="C51" s="67"/>
      <c r="D51" s="74"/>
      <c r="E51" s="81"/>
      <c r="F51" s="91"/>
    </row>
    <row r="52" spans="1:6" s="47" customFormat="1" ht="13.5" customHeight="1">
      <c r="A52" s="53"/>
      <c r="B52" s="62" t="s">
        <v>114</v>
      </c>
      <c r="C52" s="69"/>
      <c r="D52" s="76"/>
      <c r="E52" s="84"/>
      <c r="F52" s="90"/>
    </row>
    <row r="53" spans="1:6" s="47" customFormat="1" ht="13.5" customHeight="1">
      <c r="A53" s="54" t="s">
        <v>168</v>
      </c>
      <c r="B53" s="59"/>
      <c r="C53" s="67"/>
      <c r="D53" s="75"/>
      <c r="E53" s="82"/>
      <c r="F53" s="91"/>
    </row>
    <row r="54" spans="1:6" s="47" customFormat="1" ht="13.5" customHeight="1">
      <c r="A54" s="54"/>
      <c r="B54" s="59" t="s">
        <v>54</v>
      </c>
      <c r="C54" s="67"/>
      <c r="D54" s="74"/>
      <c r="E54" s="82"/>
      <c r="F54" s="91"/>
    </row>
    <row r="55" spans="1:6" s="47" customFormat="1" ht="13.5" customHeight="1">
      <c r="A55" s="54"/>
      <c r="B55" s="59" t="s">
        <v>49</v>
      </c>
      <c r="C55" s="67"/>
      <c r="D55" s="74"/>
      <c r="E55" s="82"/>
      <c r="F55" s="91"/>
    </row>
    <row r="56" spans="1:6" s="47" customFormat="1" ht="13.5" customHeight="1">
      <c r="A56" s="54"/>
      <c r="B56" s="59" t="s">
        <v>115</v>
      </c>
      <c r="C56" s="67"/>
      <c r="D56" s="74"/>
      <c r="E56" s="82"/>
      <c r="F56" s="91"/>
    </row>
    <row r="57" spans="1:6" s="47" customFormat="1" ht="13.5" customHeight="1">
      <c r="A57" s="54"/>
      <c r="B57" s="59" t="s">
        <v>111</v>
      </c>
      <c r="C57" s="67"/>
      <c r="D57" s="74"/>
      <c r="E57" s="81"/>
      <c r="F57" s="91"/>
    </row>
    <row r="58" spans="1:6" s="47" customFormat="1" ht="13.5" customHeight="1">
      <c r="A58" s="53"/>
      <c r="B58" s="62" t="s">
        <v>114</v>
      </c>
      <c r="C58" s="69"/>
      <c r="D58" s="76"/>
      <c r="E58" s="87"/>
      <c r="F58" s="90"/>
    </row>
    <row r="59" spans="1:6" s="47" customFormat="1" ht="13.5" customHeight="1">
      <c r="A59" s="55" t="s">
        <v>34</v>
      </c>
      <c r="B59" s="63"/>
      <c r="C59" s="71"/>
      <c r="D59" s="78"/>
      <c r="E59" s="88"/>
      <c r="F59" s="92"/>
    </row>
  </sheetData>
  <mergeCells count="5">
    <mergeCell ref="A1:B1"/>
    <mergeCell ref="A2:F2"/>
    <mergeCell ref="B4:F4"/>
    <mergeCell ref="A5:B5"/>
    <mergeCell ref="A59:B59"/>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50"/>
  </sheetPr>
  <dimension ref="A1:K212"/>
  <sheetViews>
    <sheetView showGridLines="0" view="pageBreakPreview" topLeftCell="A196" zoomScale="80" zoomScaleSheetLayoutView="80" workbookViewId="0">
      <selection activeCell="S223" sqref="S223"/>
    </sheetView>
  </sheetViews>
  <sheetFormatPr defaultRowHeight="13.5"/>
  <cols>
    <col min="1" max="1" width="1.75" style="93" customWidth="1"/>
    <col min="2" max="2" width="7.5" style="93" customWidth="1"/>
    <col min="3" max="3" width="10.25" style="93" customWidth="1"/>
    <col min="4" max="4" width="3.5" style="93" bestFit="1" customWidth="1"/>
    <col min="5" max="5" width="10.25" style="93" customWidth="1"/>
    <col min="6" max="6" width="8.625" style="93" customWidth="1"/>
    <col min="7" max="7" width="7.625" style="93" bestFit="1" customWidth="1"/>
    <col min="8" max="8" width="12.125" style="93" customWidth="1"/>
    <col min="9" max="9" width="11.5" style="93" customWidth="1"/>
    <col min="10" max="10" width="16.25" style="93" bestFit="1" customWidth="1"/>
    <col min="11" max="11" width="1.25" style="93" customWidth="1"/>
  </cols>
  <sheetData>
    <row r="1" spans="1:11">
      <c r="A1" s="2" t="s">
        <v>101</v>
      </c>
      <c r="B1" s="2"/>
      <c r="C1" s="95"/>
      <c r="D1" s="95"/>
      <c r="E1" s="95"/>
      <c r="F1" s="95"/>
      <c r="G1" s="95"/>
      <c r="H1" s="95"/>
      <c r="I1" s="95"/>
      <c r="J1" s="95"/>
    </row>
    <row r="2" spans="1:11">
      <c r="A2" s="94" t="s">
        <v>158</v>
      </c>
      <c r="B2" s="94"/>
      <c r="C2" s="94"/>
      <c r="D2" s="94"/>
      <c r="E2" s="94"/>
      <c r="F2" s="94"/>
      <c r="G2" s="94"/>
      <c r="H2" s="94"/>
      <c r="I2" s="94"/>
      <c r="J2" s="94"/>
      <c r="K2" s="146"/>
    </row>
    <row r="3" spans="1:11" ht="20.100000000000001" customHeight="1">
      <c r="A3" s="2"/>
      <c r="B3" s="260" t="str">
        <f>'別紙４－１'!B4</f>
        <v>施設名　（　　　　　　　　　　　　　　　　）</v>
      </c>
      <c r="C3" s="93"/>
      <c r="D3" s="93"/>
      <c r="E3" s="93"/>
      <c r="F3" s="93"/>
      <c r="G3" s="93"/>
      <c r="H3" s="93"/>
      <c r="I3" s="93"/>
      <c r="J3" s="93"/>
      <c r="K3" s="45"/>
    </row>
    <row r="4" spans="1:11" ht="20.100000000000001" customHeight="1">
      <c r="A4" s="2" t="s">
        <v>65</v>
      </c>
      <c r="B4" s="2"/>
      <c r="C4" s="95"/>
      <c r="D4" s="95"/>
      <c r="E4" s="95"/>
      <c r="F4" s="95"/>
      <c r="G4" s="95"/>
      <c r="H4" s="95"/>
      <c r="I4" s="95"/>
      <c r="J4" s="95"/>
    </row>
    <row r="5" spans="1:11" ht="20.100000000000001" customHeight="1">
      <c r="A5" s="2" t="s">
        <v>59</v>
      </c>
      <c r="B5" s="2"/>
      <c r="D5" s="95"/>
      <c r="E5" s="95"/>
      <c r="F5" s="95"/>
      <c r="G5" s="95"/>
      <c r="H5" s="95"/>
      <c r="I5" s="95"/>
      <c r="J5" s="95"/>
    </row>
    <row r="6" spans="1:11" ht="20.100000000000001" customHeight="1">
      <c r="A6" s="2"/>
      <c r="B6" s="2" t="s">
        <v>163</v>
      </c>
      <c r="D6" s="95"/>
      <c r="E6" s="95"/>
      <c r="F6" s="95"/>
      <c r="G6" s="95"/>
      <c r="H6" s="95"/>
      <c r="I6" s="95"/>
      <c r="J6" s="95"/>
    </row>
    <row r="7" spans="1:11">
      <c r="A7" s="95"/>
      <c r="B7" s="97" t="s">
        <v>150</v>
      </c>
      <c r="C7" s="121" t="s">
        <v>74</v>
      </c>
      <c r="D7" s="142"/>
      <c r="E7" s="142"/>
      <c r="F7" s="176"/>
      <c r="G7" s="200" t="s">
        <v>61</v>
      </c>
      <c r="H7" s="209"/>
      <c r="I7" s="115" t="s">
        <v>138</v>
      </c>
      <c r="J7" s="115" t="s">
        <v>78</v>
      </c>
    </row>
    <row r="8" spans="1:11">
      <c r="A8" s="95"/>
      <c r="B8" s="98"/>
      <c r="C8" s="122" t="s">
        <v>47</v>
      </c>
      <c r="D8" s="143"/>
      <c r="E8" s="157"/>
      <c r="F8" s="177" t="s">
        <v>75</v>
      </c>
      <c r="G8" s="201" t="s">
        <v>35</v>
      </c>
      <c r="H8" s="177" t="s">
        <v>77</v>
      </c>
      <c r="I8" s="229"/>
      <c r="J8" s="229"/>
    </row>
    <row r="9" spans="1:11">
      <c r="A9" s="95"/>
      <c r="B9" s="99"/>
      <c r="C9" s="123"/>
      <c r="D9" s="144"/>
      <c r="E9" s="158"/>
      <c r="F9" s="178" t="s">
        <v>11</v>
      </c>
      <c r="G9" s="202" t="s">
        <v>13</v>
      </c>
      <c r="H9" s="210" t="s">
        <v>33</v>
      </c>
      <c r="I9" s="230" t="s">
        <v>83</v>
      </c>
      <c r="J9" s="230" t="s">
        <v>4</v>
      </c>
    </row>
    <row r="10" spans="1:11" ht="15.75" customHeight="1">
      <c r="A10" s="95"/>
      <c r="B10" s="97" t="s">
        <v>151</v>
      </c>
      <c r="C10" s="124"/>
      <c r="D10" s="145" t="s">
        <v>81</v>
      </c>
      <c r="E10" s="159"/>
      <c r="F10" s="179" t="str">
        <f>IF(C10="",IF(E10="","","開始日入力を"),IF(E10="","終了日入力を",_xlfn.DAYS(E10,C10)+1))</f>
        <v/>
      </c>
      <c r="G10" s="203"/>
      <c r="H10" s="211" t="str">
        <f>IF(F10="","",IF(G10="","",IF(F10&gt;0,G10*F10,"")))</f>
        <v/>
      </c>
      <c r="I10" s="231"/>
      <c r="J10" s="231" t="str">
        <f>IF(H10="","",IF(H10-I10&lt;0,"エラー",H10-I10))</f>
        <v/>
      </c>
    </row>
    <row r="11" spans="1:11" ht="15.75" customHeight="1">
      <c r="A11" s="95"/>
      <c r="B11" s="100"/>
      <c r="C11" s="125"/>
      <c r="D11" s="146" t="s">
        <v>81</v>
      </c>
      <c r="E11" s="160"/>
      <c r="F11" s="180" t="str">
        <f>IF(C11="",IF(E11="","","開始日入力を"),IF(E11="","終了日入力を",_xlfn.DAYS(E11,C11)+1))</f>
        <v/>
      </c>
      <c r="G11" s="204"/>
      <c r="H11" s="212" t="str">
        <f>IF(F11="","",IF(G11="","",IF(F11&gt;0,G11*F11,"")))</f>
        <v/>
      </c>
      <c r="I11" s="232"/>
      <c r="J11" s="232" t="str">
        <f>IF(H11="","",IF(H11-I11&lt;0,"エラー",H11-I11))</f>
        <v/>
      </c>
    </row>
    <row r="12" spans="1:11" ht="15.75" customHeight="1">
      <c r="A12" s="95"/>
      <c r="B12" s="98"/>
      <c r="C12" s="126"/>
      <c r="D12" s="147" t="s">
        <v>81</v>
      </c>
      <c r="E12" s="161"/>
      <c r="F12" s="181" t="str">
        <f>IF(C12="",IF(E12="","","開始日入力を"),IF(E12="","終了日入力を",_xlfn.DAYS(E12,C12)+1))</f>
        <v/>
      </c>
      <c r="G12" s="205"/>
      <c r="H12" s="213" t="str">
        <f>IF(F12="","",IF(G12="","",IF(F12&gt;0,G12*F12,"")))</f>
        <v/>
      </c>
      <c r="I12" s="233"/>
      <c r="J12" s="233" t="str">
        <f>IF(H12="","",IF(H12-I12&lt;0,"エラー",H12-I12))</f>
        <v/>
      </c>
    </row>
    <row r="13" spans="1:11" ht="15.75" customHeight="1">
      <c r="A13" s="95"/>
      <c r="B13" s="99"/>
      <c r="C13" s="127" t="s">
        <v>39</v>
      </c>
      <c r="D13" s="148"/>
      <c r="E13" s="148"/>
      <c r="F13" s="182">
        <f>SUM(F10:F12)</f>
        <v>0</v>
      </c>
      <c r="G13" s="206">
        <f>MAX(G10:G12)</f>
        <v>0</v>
      </c>
      <c r="H13" s="206">
        <f>SUM(H10:H12)</f>
        <v>0</v>
      </c>
      <c r="I13" s="206">
        <f>SUM(I10:I12)</f>
        <v>0</v>
      </c>
      <c r="J13" s="206">
        <f>SUM(J10:J12)</f>
        <v>0</v>
      </c>
    </row>
    <row r="14" spans="1:11" ht="15.75" customHeight="1">
      <c r="A14" s="95"/>
      <c r="B14" s="97" t="s">
        <v>172</v>
      </c>
      <c r="C14" s="124"/>
      <c r="D14" s="145" t="s">
        <v>81</v>
      </c>
      <c r="E14" s="159"/>
      <c r="F14" s="179" t="str">
        <f>IF(C14="",IF(E14="","","開始日入力を"),IF(E14="","終了日入力を",_xlfn.DAYS(E14,C14)+1))</f>
        <v/>
      </c>
      <c r="G14" s="203"/>
      <c r="H14" s="211" t="str">
        <f>IF(F14="","",IF(G14="","",IF(F14&gt;0,G14*F14,"")))</f>
        <v/>
      </c>
      <c r="I14" s="231"/>
      <c r="J14" s="231" t="str">
        <f>IF(H14="","",IF(H14-I14&lt;0,"エラー",H14-I14))</f>
        <v/>
      </c>
    </row>
    <row r="15" spans="1:11" ht="15.75" customHeight="1">
      <c r="A15" s="95"/>
      <c r="B15" s="100"/>
      <c r="C15" s="125"/>
      <c r="D15" s="146" t="s">
        <v>81</v>
      </c>
      <c r="E15" s="160"/>
      <c r="F15" s="180" t="str">
        <f>IF(C15="",IF(E15="","","開始日入力を"),IF(E15="","終了日入力を",_xlfn.DAYS(E15,C15)+1))</f>
        <v/>
      </c>
      <c r="G15" s="204"/>
      <c r="H15" s="212" t="str">
        <f>IF(F15="","",IF(G15="","",IF(F15&gt;0,G15*F15,"")))</f>
        <v/>
      </c>
      <c r="I15" s="232"/>
      <c r="J15" s="232" t="str">
        <f>IF(H15="","",IF(H15-I15&lt;0,"エラー",H15-I15))</f>
        <v/>
      </c>
    </row>
    <row r="16" spans="1:11" ht="15.75" customHeight="1">
      <c r="A16" s="95"/>
      <c r="B16" s="98"/>
      <c r="C16" s="126"/>
      <c r="D16" s="147" t="s">
        <v>81</v>
      </c>
      <c r="E16" s="161"/>
      <c r="F16" s="181" t="str">
        <f>IF(C16="",IF(E16="","","開始日入力を"),IF(E16="","終了日入力を",_xlfn.DAYS(E16,C16)+1))</f>
        <v/>
      </c>
      <c r="G16" s="205"/>
      <c r="H16" s="213" t="str">
        <f>IF(F16="","",IF(G16="","",IF(F16&gt;0,G16*F16,"")))</f>
        <v/>
      </c>
      <c r="I16" s="233"/>
      <c r="J16" s="233" t="str">
        <f>IF(H16="","",IF(H16-I16&lt;0,"エラー",H16-I16))</f>
        <v/>
      </c>
    </row>
    <row r="17" spans="1:10" ht="15.75" customHeight="1">
      <c r="A17" s="95"/>
      <c r="B17" s="99"/>
      <c r="C17" s="127" t="s">
        <v>39</v>
      </c>
      <c r="D17" s="148"/>
      <c r="E17" s="148"/>
      <c r="F17" s="182">
        <f>SUM(F14:F16)</f>
        <v>0</v>
      </c>
      <c r="G17" s="206">
        <f>MAX(G14:G16)</f>
        <v>0</v>
      </c>
      <c r="H17" s="206">
        <f>SUM(H14:H16)</f>
        <v>0</v>
      </c>
      <c r="I17" s="206">
        <f>SUM(I14:I16)</f>
        <v>0</v>
      </c>
      <c r="J17" s="206">
        <f>SUM(J14:J16)</f>
        <v>0</v>
      </c>
    </row>
    <row r="18" spans="1:10" ht="15.75" customHeight="1">
      <c r="A18" s="95"/>
      <c r="B18" s="97" t="s">
        <v>152</v>
      </c>
      <c r="C18" s="124"/>
      <c r="D18" s="145" t="s">
        <v>81</v>
      </c>
      <c r="E18" s="159"/>
      <c r="F18" s="179" t="str">
        <f>IF(C18="",IF(E18="","","開始日入力を"),IF(E18="","終了日入力を",_xlfn.DAYS(E18,C18)+1))</f>
        <v/>
      </c>
      <c r="G18" s="203"/>
      <c r="H18" s="211" t="str">
        <f>IF(F18="","",IF(G18="","",IF(F18&gt;0,G18*F18,"")))</f>
        <v/>
      </c>
      <c r="I18" s="231"/>
      <c r="J18" s="231" t="str">
        <f>IF(H18="","",IF(H18-I18&lt;0,"エラー",H18-I18))</f>
        <v/>
      </c>
    </row>
    <row r="19" spans="1:10" ht="15.75" customHeight="1">
      <c r="A19" s="95"/>
      <c r="B19" s="100"/>
      <c r="C19" s="125"/>
      <c r="D19" s="146" t="s">
        <v>81</v>
      </c>
      <c r="E19" s="160"/>
      <c r="F19" s="180" t="str">
        <f>IF(C19="",IF(E19="","","開始日入力を"),IF(E19="","終了日入力を",_xlfn.DAYS(E19,C19)+1))</f>
        <v/>
      </c>
      <c r="G19" s="204"/>
      <c r="H19" s="212" t="str">
        <f>IF(F19="","",IF(G19="","",IF(F19&gt;0,G19*F19,"")))</f>
        <v/>
      </c>
      <c r="I19" s="232"/>
      <c r="J19" s="232" t="str">
        <f>IF(H19="","",IF(H19-I19&lt;0,"エラー",H19-I19))</f>
        <v/>
      </c>
    </row>
    <row r="20" spans="1:10" ht="15.75" customHeight="1">
      <c r="A20" s="95"/>
      <c r="B20" s="98"/>
      <c r="C20" s="126"/>
      <c r="D20" s="147" t="s">
        <v>81</v>
      </c>
      <c r="E20" s="161"/>
      <c r="F20" s="181" t="str">
        <f>IF(C20="",IF(E20="","","開始日入力を"),IF(E20="","終了日入力を",_xlfn.DAYS(E20,C20)+1))</f>
        <v/>
      </c>
      <c r="G20" s="205"/>
      <c r="H20" s="213" t="str">
        <f>IF(F20="","",IF(G20="","",IF(F20&gt;0,G20*F20,"")))</f>
        <v/>
      </c>
      <c r="I20" s="233"/>
      <c r="J20" s="233" t="str">
        <f>IF(H20="","",IF(H20-I20&lt;0,"エラー",H20-I20))</f>
        <v/>
      </c>
    </row>
    <row r="21" spans="1:10" ht="15.75" customHeight="1">
      <c r="A21" s="95"/>
      <c r="B21" s="99"/>
      <c r="C21" s="127" t="s">
        <v>39</v>
      </c>
      <c r="D21" s="148"/>
      <c r="E21" s="148"/>
      <c r="F21" s="182">
        <f>SUM(F18:F20)</f>
        <v>0</v>
      </c>
      <c r="G21" s="206">
        <f>MAX(G18:G20)</f>
        <v>0</v>
      </c>
      <c r="H21" s="206">
        <f>SUM(H18:H20)</f>
        <v>0</v>
      </c>
      <c r="I21" s="206">
        <f>SUM(I18:I20)</f>
        <v>0</v>
      </c>
      <c r="J21" s="206">
        <f>SUM(J18:J20)</f>
        <v>0</v>
      </c>
    </row>
    <row r="22" spans="1:10">
      <c r="A22" s="95"/>
      <c r="B22" s="95"/>
      <c r="C22" s="95"/>
      <c r="D22" s="95"/>
      <c r="E22" s="95"/>
      <c r="F22" s="95"/>
      <c r="G22" s="95"/>
      <c r="H22" s="95"/>
      <c r="I22" s="95"/>
      <c r="J22" s="95"/>
    </row>
    <row r="23" spans="1:10" ht="20.100000000000001" customHeight="1">
      <c r="A23" s="2"/>
      <c r="B23" s="2" t="s">
        <v>147</v>
      </c>
      <c r="D23" s="95"/>
      <c r="E23" s="95"/>
      <c r="F23" s="95"/>
      <c r="G23" s="95"/>
      <c r="H23" s="95"/>
      <c r="I23" s="95"/>
      <c r="J23" s="95"/>
    </row>
    <row r="24" spans="1:10">
      <c r="A24" s="95"/>
      <c r="B24" s="97" t="s">
        <v>150</v>
      </c>
      <c r="C24" s="121" t="s">
        <v>74</v>
      </c>
      <c r="D24" s="142"/>
      <c r="E24" s="142"/>
      <c r="F24" s="176"/>
      <c r="G24" s="200" t="s">
        <v>61</v>
      </c>
      <c r="H24" s="209"/>
      <c r="I24" s="115" t="s">
        <v>138</v>
      </c>
      <c r="J24" s="115" t="s">
        <v>78</v>
      </c>
    </row>
    <row r="25" spans="1:10">
      <c r="A25" s="95"/>
      <c r="B25" s="98"/>
      <c r="C25" s="122" t="s">
        <v>47</v>
      </c>
      <c r="D25" s="143"/>
      <c r="E25" s="157"/>
      <c r="F25" s="177" t="s">
        <v>75</v>
      </c>
      <c r="G25" s="201" t="s">
        <v>35</v>
      </c>
      <c r="H25" s="177" t="s">
        <v>77</v>
      </c>
      <c r="I25" s="229"/>
      <c r="J25" s="229"/>
    </row>
    <row r="26" spans="1:10">
      <c r="A26" s="95"/>
      <c r="B26" s="99"/>
      <c r="C26" s="123"/>
      <c r="D26" s="144"/>
      <c r="E26" s="158"/>
      <c r="F26" s="178" t="s">
        <v>11</v>
      </c>
      <c r="G26" s="202" t="s">
        <v>13</v>
      </c>
      <c r="H26" s="210" t="s">
        <v>33</v>
      </c>
      <c r="I26" s="230" t="s">
        <v>83</v>
      </c>
      <c r="J26" s="230" t="s">
        <v>4</v>
      </c>
    </row>
    <row r="27" spans="1:10" ht="15.75" customHeight="1">
      <c r="A27" s="95"/>
      <c r="B27" s="97" t="s">
        <v>151</v>
      </c>
      <c r="C27" s="124"/>
      <c r="D27" s="145" t="s">
        <v>81</v>
      </c>
      <c r="E27" s="159"/>
      <c r="F27" s="179" t="str">
        <f>IF(C27="",IF(E27="","","開始日入力を"),IF(E27="","終了日入力を",_xlfn.DAYS(E27,C27)+1))</f>
        <v/>
      </c>
      <c r="G27" s="203"/>
      <c r="H27" s="211" t="str">
        <f>IF(F27="","",IF(G27="","",IF(F27&gt;0,G27*F27,"")))</f>
        <v/>
      </c>
      <c r="I27" s="231"/>
      <c r="J27" s="231" t="str">
        <f>IF(H27="","",IF(H27-I27&lt;0,"エラー",H27-I27))</f>
        <v/>
      </c>
    </row>
    <row r="28" spans="1:10" ht="15.75" customHeight="1">
      <c r="A28" s="95"/>
      <c r="B28" s="98"/>
      <c r="C28" s="126"/>
      <c r="D28" s="147" t="s">
        <v>81</v>
      </c>
      <c r="E28" s="161"/>
      <c r="F28" s="181" t="str">
        <f>IF(C28="",IF(E28="","","開始日入力を"),IF(E28="","終了日入力を",_xlfn.DAYS(E28,C28)+1))</f>
        <v/>
      </c>
      <c r="G28" s="205"/>
      <c r="H28" s="213" t="str">
        <f>IF(F28="","",IF(G28="","",IF(F28&gt;0,G28*F28,"")))</f>
        <v/>
      </c>
      <c r="I28" s="233"/>
      <c r="J28" s="233" t="str">
        <f>IF(H28="","",IF(H28-I28&lt;0,"エラー",H28-I28))</f>
        <v/>
      </c>
    </row>
    <row r="29" spans="1:10" ht="15.75" customHeight="1">
      <c r="A29" s="95"/>
      <c r="B29" s="99"/>
      <c r="C29" s="127" t="s">
        <v>39</v>
      </c>
      <c r="D29" s="148"/>
      <c r="E29" s="148"/>
      <c r="F29" s="182">
        <f>SUM(F27:F28)</f>
        <v>0</v>
      </c>
      <c r="G29" s="206">
        <f>MAX(G27:G28)</f>
        <v>0</v>
      </c>
      <c r="H29" s="206">
        <f>SUM(H27:H28)</f>
        <v>0</v>
      </c>
      <c r="I29" s="206">
        <f>SUM(I27:I28)</f>
        <v>0</v>
      </c>
      <c r="J29" s="206">
        <f>SUM(J27:J28)</f>
        <v>0</v>
      </c>
    </row>
    <row r="30" spans="1:10" ht="15.75" customHeight="1">
      <c r="A30" s="95"/>
      <c r="B30" s="97" t="s">
        <v>170</v>
      </c>
      <c r="C30" s="124"/>
      <c r="D30" s="145" t="s">
        <v>81</v>
      </c>
      <c r="E30" s="159"/>
      <c r="F30" s="179" t="str">
        <f>IF(C30="",IF(E30="","","開始日入力を"),IF(E30="","終了日入力を",_xlfn.DAYS(E30,C30)+1))</f>
        <v/>
      </c>
      <c r="G30" s="203"/>
      <c r="H30" s="211" t="str">
        <f>IF(F30="","",IF(G30="","",IF(F30&gt;0,G30*F30,"")))</f>
        <v/>
      </c>
      <c r="I30" s="231"/>
      <c r="J30" s="231" t="str">
        <f>IF(H30="","",IF(H30-I30&lt;0,"エラー",H30-I30))</f>
        <v/>
      </c>
    </row>
    <row r="31" spans="1:10" ht="15.75" customHeight="1">
      <c r="A31" s="95"/>
      <c r="B31" s="98"/>
      <c r="C31" s="126"/>
      <c r="D31" s="147" t="s">
        <v>81</v>
      </c>
      <c r="E31" s="161"/>
      <c r="F31" s="181" t="str">
        <f>IF(C31="",IF(E31="","","開始日入力を"),IF(E31="","終了日入力を",_xlfn.DAYS(E31,C31)+1))</f>
        <v/>
      </c>
      <c r="G31" s="205"/>
      <c r="H31" s="213" t="str">
        <f>IF(F31="","",IF(G31="","",IF(F31&gt;0,G31*F31,"")))</f>
        <v/>
      </c>
      <c r="I31" s="233"/>
      <c r="J31" s="233" t="str">
        <f>IF(H31="","",IF(H31-I31&lt;0,"エラー",H31-I31))</f>
        <v/>
      </c>
    </row>
    <row r="32" spans="1:10" ht="15.75" customHeight="1">
      <c r="A32" s="95"/>
      <c r="B32" s="99"/>
      <c r="C32" s="127" t="s">
        <v>39</v>
      </c>
      <c r="D32" s="148"/>
      <c r="E32" s="148"/>
      <c r="F32" s="182">
        <f>SUM(F30:F31)</f>
        <v>0</v>
      </c>
      <c r="G32" s="206">
        <f>MAX(G30:G31)</f>
        <v>0</v>
      </c>
      <c r="H32" s="206">
        <f>SUM(H30:H31)</f>
        <v>0</v>
      </c>
      <c r="I32" s="206">
        <f>SUM(I30:I31)</f>
        <v>0</v>
      </c>
      <c r="J32" s="206">
        <f>SUM(J30:J31)</f>
        <v>0</v>
      </c>
    </row>
    <row r="33" spans="1:11" ht="15.75" customHeight="1">
      <c r="A33" s="95"/>
      <c r="B33" s="97" t="s">
        <v>152</v>
      </c>
      <c r="C33" s="124"/>
      <c r="D33" s="145" t="s">
        <v>81</v>
      </c>
      <c r="E33" s="159"/>
      <c r="F33" s="179" t="str">
        <f>IF(C33="",IF(E33="","","開始日入力を"),IF(E33="","終了日入力を",_xlfn.DAYS(E33,C33)+1))</f>
        <v/>
      </c>
      <c r="G33" s="203"/>
      <c r="H33" s="211" t="str">
        <f>IF(F33="","",IF(G33="","",IF(F33&gt;0,G33*F33,"")))</f>
        <v/>
      </c>
      <c r="I33" s="231"/>
      <c r="J33" s="231" t="str">
        <f>IF(H33="","",IF(H33-I33&lt;0,"エラー",H33-I33))</f>
        <v/>
      </c>
    </row>
    <row r="34" spans="1:11" ht="15.75" customHeight="1">
      <c r="A34" s="95"/>
      <c r="B34" s="98"/>
      <c r="C34" s="126"/>
      <c r="D34" s="147" t="s">
        <v>81</v>
      </c>
      <c r="E34" s="161"/>
      <c r="F34" s="181" t="str">
        <f>IF(C34="",IF(E34="","","開始日入力を"),IF(E34="","終了日入力を",_xlfn.DAYS(E34,C34)+1))</f>
        <v/>
      </c>
      <c r="G34" s="205"/>
      <c r="H34" s="213" t="str">
        <f>IF(F34="","",IF(G34="","",IF(F34&gt;0,G34*F34,"")))</f>
        <v/>
      </c>
      <c r="I34" s="233"/>
      <c r="J34" s="233" t="str">
        <f>IF(H34="","",IF(H34-I34&lt;0,"エラー",H34-I34))</f>
        <v/>
      </c>
    </row>
    <row r="35" spans="1:11" ht="15.75" customHeight="1">
      <c r="A35" s="95"/>
      <c r="B35" s="99"/>
      <c r="C35" s="127" t="s">
        <v>39</v>
      </c>
      <c r="D35" s="148"/>
      <c r="E35" s="148"/>
      <c r="F35" s="182">
        <f>SUM(F33:F34)</f>
        <v>0</v>
      </c>
      <c r="G35" s="206">
        <f>MAX(G33:G34)</f>
        <v>0</v>
      </c>
      <c r="H35" s="206">
        <f>SUM(H33:H34)</f>
        <v>0</v>
      </c>
      <c r="I35" s="206">
        <f>SUM(I33:I34)</f>
        <v>0</v>
      </c>
      <c r="J35" s="206">
        <f>SUM(J33:J34)</f>
        <v>0</v>
      </c>
    </row>
    <row r="36" spans="1:11" ht="15.75" customHeight="1">
      <c r="A36" s="95"/>
      <c r="B36" s="97" t="s">
        <v>183</v>
      </c>
      <c r="C36" s="124"/>
      <c r="D36" s="145" t="s">
        <v>81</v>
      </c>
      <c r="E36" s="159"/>
      <c r="F36" s="179" t="str">
        <f>IF(C36="",IF(E36="","","開始日入力を"),IF(E36="","終了日入力を",_xlfn.DAYS(E36,C36)+1))</f>
        <v/>
      </c>
      <c r="G36" s="203"/>
      <c r="H36" s="211" t="str">
        <f>IF(F36="","",IF(G36="","",IF(F36&gt;0,G36*F36,"")))</f>
        <v/>
      </c>
      <c r="I36" s="231"/>
      <c r="J36" s="231" t="str">
        <f>IF(H36="","",IF(H36-I36&lt;0,"エラー",H36-I36))</f>
        <v/>
      </c>
    </row>
    <row r="37" spans="1:11" ht="15.75" customHeight="1">
      <c r="A37" s="95"/>
      <c r="B37" s="98"/>
      <c r="C37" s="126"/>
      <c r="D37" s="147" t="s">
        <v>81</v>
      </c>
      <c r="E37" s="161"/>
      <c r="F37" s="181" t="str">
        <f>IF(C37="",IF(E37="","","開始日入力を"),IF(E37="","終了日入力を",_xlfn.DAYS(E37,C37)+1))</f>
        <v/>
      </c>
      <c r="G37" s="205"/>
      <c r="H37" s="213" t="str">
        <f>IF(F37="","",IF(G37="","",IF(F37&gt;0,G37*F37,"")))</f>
        <v/>
      </c>
      <c r="I37" s="233"/>
      <c r="J37" s="233" t="str">
        <f>IF(H37="","",IF(H37-I37&lt;0,"エラー",H37-I37))</f>
        <v/>
      </c>
    </row>
    <row r="38" spans="1:11" ht="15.75" customHeight="1">
      <c r="A38" s="95"/>
      <c r="B38" s="99"/>
      <c r="C38" s="127" t="s">
        <v>39</v>
      </c>
      <c r="D38" s="148"/>
      <c r="E38" s="148"/>
      <c r="F38" s="182">
        <f>SUM(F36:F37)</f>
        <v>0</v>
      </c>
      <c r="G38" s="206">
        <f>MAX(G36:G37)</f>
        <v>0</v>
      </c>
      <c r="H38" s="206">
        <f>SUM(H36:H37)</f>
        <v>0</v>
      </c>
      <c r="I38" s="206">
        <f>SUM(I36:I37)</f>
        <v>0</v>
      </c>
      <c r="J38" s="206">
        <f>SUM(J36:J37)</f>
        <v>0</v>
      </c>
    </row>
    <row r="39" spans="1:11">
      <c r="A39" s="95"/>
      <c r="B39" s="95"/>
      <c r="C39" s="95"/>
      <c r="D39" s="95"/>
      <c r="E39" s="95"/>
      <c r="F39" s="95"/>
      <c r="G39" s="95"/>
      <c r="H39" s="95"/>
      <c r="I39" s="95"/>
      <c r="J39" s="95"/>
    </row>
    <row r="40" spans="1:11" ht="20.100000000000001" customHeight="1">
      <c r="A40" s="2" t="s">
        <v>14</v>
      </c>
      <c r="B40" s="2"/>
      <c r="C40" s="95"/>
      <c r="D40" s="95"/>
      <c r="E40" s="95"/>
      <c r="F40" s="95"/>
      <c r="G40" s="95"/>
      <c r="H40" s="95"/>
      <c r="I40" s="95"/>
      <c r="J40" s="95"/>
    </row>
    <row r="41" spans="1:11">
      <c r="A41" s="95"/>
      <c r="B41" s="101" t="s">
        <v>55</v>
      </c>
      <c r="C41" s="128"/>
      <c r="D41" s="128"/>
      <c r="E41" s="128"/>
      <c r="F41" s="128"/>
      <c r="G41" s="128"/>
      <c r="H41" s="128"/>
      <c r="I41" s="128"/>
      <c r="J41" s="242"/>
    </row>
    <row r="42" spans="1:11" ht="155.25" customHeight="1">
      <c r="A42" s="95"/>
      <c r="B42" s="102"/>
      <c r="C42" s="64"/>
      <c r="D42" s="64"/>
      <c r="E42" s="64"/>
      <c r="F42" s="64"/>
      <c r="G42" s="64"/>
      <c r="H42" s="64"/>
      <c r="I42" s="64"/>
      <c r="J42" s="152"/>
    </row>
    <row r="43" spans="1:11">
      <c r="A43" s="95"/>
      <c r="B43" s="95"/>
      <c r="C43" s="95"/>
      <c r="E43" s="95"/>
      <c r="F43" s="95"/>
      <c r="G43" s="95"/>
      <c r="H43" s="95"/>
      <c r="I43" s="95"/>
      <c r="J43" s="95"/>
    </row>
    <row r="44" spans="1:11" ht="20.100000000000001" customHeight="1">
      <c r="A44" s="2" t="s">
        <v>144</v>
      </c>
      <c r="B44" s="2"/>
      <c r="C44" s="95"/>
      <c r="D44" s="95"/>
      <c r="E44" s="95"/>
      <c r="F44" s="95"/>
      <c r="G44" s="95"/>
      <c r="H44" s="95"/>
      <c r="I44" s="95"/>
      <c r="J44" s="95"/>
    </row>
    <row r="45" spans="1:11" ht="15.75" customHeight="1">
      <c r="A45" s="95"/>
      <c r="B45" s="103" t="s">
        <v>146</v>
      </c>
      <c r="C45" s="129"/>
      <c r="D45" s="149"/>
      <c r="E45" s="103" t="s">
        <v>26</v>
      </c>
      <c r="F45" s="129"/>
      <c r="G45" s="129"/>
      <c r="H45" s="149"/>
      <c r="I45" s="234" t="s">
        <v>145</v>
      </c>
      <c r="J45" s="234" t="s">
        <v>159</v>
      </c>
    </row>
    <row r="46" spans="1:11" ht="15.75" customHeight="1">
      <c r="A46" s="95"/>
      <c r="B46" s="104"/>
      <c r="C46" s="129"/>
      <c r="D46" s="149"/>
      <c r="E46" s="162"/>
      <c r="F46" s="129"/>
      <c r="G46" s="129"/>
      <c r="H46" s="149"/>
      <c r="I46" s="224"/>
      <c r="J46" s="224"/>
    </row>
    <row r="47" spans="1:11">
      <c r="A47" s="95"/>
      <c r="B47" s="95"/>
      <c r="C47" s="95"/>
      <c r="E47" s="95"/>
      <c r="F47" s="95"/>
      <c r="G47" s="95"/>
      <c r="H47" s="95"/>
      <c r="I47" s="95"/>
      <c r="J47" s="95"/>
    </row>
    <row r="48" spans="1:11" ht="15.75" customHeight="1">
      <c r="A48" s="2" t="s">
        <v>79</v>
      </c>
      <c r="B48" s="2"/>
      <c r="D48" s="95"/>
      <c r="K48" s="45"/>
    </row>
    <row r="49" spans="1:11" ht="15.75" customHeight="1">
      <c r="A49" s="2"/>
      <c r="B49" s="2" t="s">
        <v>184</v>
      </c>
      <c r="D49" s="95"/>
      <c r="K49" s="45"/>
    </row>
    <row r="50" spans="1:11" ht="15.75" customHeight="1">
      <c r="A50" s="95"/>
      <c r="B50" s="105"/>
      <c r="C50" s="24"/>
      <c r="E50" s="163" t="s">
        <v>31</v>
      </c>
      <c r="F50" s="183" t="str">
        <f>IF(J13=0,"",J13)</f>
        <v/>
      </c>
      <c r="G50" s="2" t="s">
        <v>80</v>
      </c>
      <c r="H50" s="183">
        <v>97000</v>
      </c>
      <c r="I50" s="2" t="s">
        <v>21</v>
      </c>
      <c r="J50" s="244" t="str">
        <f>IF(F50="","",F50*H50)</f>
        <v/>
      </c>
      <c r="K50" s="45"/>
    </row>
    <row r="51" spans="1:11" ht="15.75" customHeight="1">
      <c r="A51" s="95"/>
      <c r="B51" s="106"/>
      <c r="E51" s="163" t="s">
        <v>186</v>
      </c>
      <c r="F51" s="183" t="str">
        <f>IF(J17=0,"",J17)</f>
        <v/>
      </c>
      <c r="G51" s="2" t="s">
        <v>80</v>
      </c>
      <c r="H51" s="183">
        <v>41000</v>
      </c>
      <c r="I51" s="2" t="s">
        <v>21</v>
      </c>
      <c r="J51" s="244" t="str">
        <f>IF(F51="","",F51*H51)</f>
        <v/>
      </c>
      <c r="K51" s="45"/>
    </row>
    <row r="52" spans="1:11" ht="15.75" customHeight="1">
      <c r="A52" s="95"/>
      <c r="B52" s="106"/>
      <c r="E52" s="163" t="s">
        <v>153</v>
      </c>
      <c r="F52" s="183" t="str">
        <f>IF(J21=0,"",J21)</f>
        <v/>
      </c>
      <c r="G52" s="2" t="s">
        <v>80</v>
      </c>
      <c r="H52" s="183">
        <v>16000</v>
      </c>
      <c r="I52" s="2" t="s">
        <v>21</v>
      </c>
      <c r="J52" s="244" t="str">
        <f>IF(F52="","",F52*H52)</f>
        <v/>
      </c>
      <c r="K52" s="45"/>
    </row>
    <row r="53" spans="1:11" ht="15.75" customHeight="1">
      <c r="A53" s="95"/>
      <c r="B53" s="2" t="s">
        <v>185</v>
      </c>
      <c r="E53" s="41"/>
      <c r="F53" s="183"/>
      <c r="G53" s="2"/>
      <c r="H53" s="183"/>
      <c r="I53" s="2"/>
      <c r="J53" s="244"/>
      <c r="K53" s="45"/>
    </row>
    <row r="54" spans="1:11" ht="15.75" customHeight="1">
      <c r="A54" s="95"/>
      <c r="B54" s="105"/>
      <c r="C54" s="24"/>
      <c r="E54" s="163" t="s">
        <v>31</v>
      </c>
      <c r="F54" s="183" t="str">
        <f>IF(J29=0,"",J29)</f>
        <v/>
      </c>
      <c r="G54" s="2" t="s">
        <v>80</v>
      </c>
      <c r="H54" s="183">
        <v>301000</v>
      </c>
      <c r="I54" s="2" t="s">
        <v>21</v>
      </c>
      <c r="J54" s="244" t="str">
        <f>IF(F54="","",F54*H54)</f>
        <v/>
      </c>
      <c r="K54" s="45"/>
    </row>
    <row r="55" spans="1:11" ht="15.75" customHeight="1">
      <c r="A55" s="95"/>
      <c r="B55" s="106"/>
      <c r="E55" s="163" t="s">
        <v>187</v>
      </c>
      <c r="F55" s="183" t="str">
        <f>IF(J32=0,"",J32)</f>
        <v/>
      </c>
      <c r="G55" s="2" t="s">
        <v>80</v>
      </c>
      <c r="H55" s="183">
        <v>211000</v>
      </c>
      <c r="I55" s="2" t="s">
        <v>21</v>
      </c>
      <c r="J55" s="244" t="str">
        <f>IF(F55="","",F55*H55)</f>
        <v/>
      </c>
      <c r="K55" s="45"/>
    </row>
    <row r="56" spans="1:11" ht="15.75" customHeight="1">
      <c r="A56" s="95"/>
      <c r="B56" s="106"/>
      <c r="E56" s="163" t="s">
        <v>153</v>
      </c>
      <c r="F56" s="183" t="str">
        <f>IF(J35=0,"",J35)</f>
        <v/>
      </c>
      <c r="G56" s="2" t="s">
        <v>80</v>
      </c>
      <c r="H56" s="183">
        <v>52000</v>
      </c>
      <c r="I56" s="2" t="s">
        <v>21</v>
      </c>
      <c r="J56" s="244" t="str">
        <f>IF(F56="","",F56*H56)</f>
        <v/>
      </c>
      <c r="K56" s="45"/>
    </row>
    <row r="57" spans="1:11" ht="15.75" customHeight="1">
      <c r="A57" s="95"/>
      <c r="B57" s="106"/>
      <c r="E57" s="163" t="s">
        <v>36</v>
      </c>
      <c r="F57" s="183" t="str">
        <f>IF(J38=0,"",J38)</f>
        <v/>
      </c>
      <c r="G57" s="2" t="s">
        <v>80</v>
      </c>
      <c r="H57" s="183">
        <v>16000</v>
      </c>
      <c r="I57" s="2" t="s">
        <v>21</v>
      </c>
      <c r="J57" s="244" t="str">
        <f>IF(F57="","",F57*H57)</f>
        <v/>
      </c>
      <c r="K57" s="45"/>
    </row>
    <row r="58" spans="1:11" ht="15.75" customHeight="1">
      <c r="A58" s="95"/>
      <c r="B58" s="107" t="s">
        <v>98</v>
      </c>
      <c r="C58" s="24"/>
      <c r="D58" s="150" t="s">
        <v>162</v>
      </c>
      <c r="E58" s="24"/>
      <c r="F58" s="24"/>
      <c r="G58" s="24"/>
      <c r="H58" s="24"/>
      <c r="I58" s="2" t="s">
        <v>161</v>
      </c>
      <c r="J58" s="244"/>
      <c r="K58" s="45"/>
    </row>
    <row r="59" spans="1:11" ht="15.75" customHeight="1">
      <c r="A59" s="95"/>
      <c r="B59" s="107" t="s">
        <v>149</v>
      </c>
      <c r="C59" s="24"/>
      <c r="D59" s="150" t="s">
        <v>148</v>
      </c>
      <c r="E59" s="24"/>
      <c r="F59" s="183" t="str">
        <f>IF(J46=0,"",J46)</f>
        <v/>
      </c>
      <c r="G59" s="2" t="s">
        <v>80</v>
      </c>
      <c r="H59" s="183">
        <v>13100</v>
      </c>
      <c r="I59" s="2" t="s">
        <v>21</v>
      </c>
      <c r="J59" s="244" t="str">
        <f>IF(F59="","",F59*H59)</f>
        <v/>
      </c>
      <c r="K59" s="45"/>
    </row>
    <row r="60" spans="1:11" ht="15.75" customHeight="1">
      <c r="A60" s="95"/>
      <c r="B60" s="95"/>
      <c r="C60" s="95"/>
      <c r="D60" s="95"/>
      <c r="E60" s="106"/>
      <c r="F60" s="184"/>
      <c r="G60" s="2"/>
      <c r="H60" s="184"/>
      <c r="I60" s="235" t="s">
        <v>39</v>
      </c>
      <c r="J60" s="243">
        <f>SUM(J50:J59)</f>
        <v>0</v>
      </c>
      <c r="K60" s="45"/>
    </row>
    <row r="61" spans="1:11" ht="20.100000000000001" customHeight="1">
      <c r="A61" s="95"/>
      <c r="B61" s="95"/>
      <c r="C61" s="95"/>
      <c r="D61" s="95"/>
      <c r="E61" s="95"/>
      <c r="F61" s="95"/>
      <c r="G61" s="95"/>
      <c r="H61" s="95"/>
      <c r="J61" s="95"/>
    </row>
    <row r="62" spans="1:11" ht="20.100000000000001" customHeight="1">
      <c r="A62" s="95"/>
      <c r="B62" s="95"/>
      <c r="C62" s="95"/>
      <c r="D62" s="95"/>
      <c r="E62" s="95"/>
      <c r="F62" s="95"/>
      <c r="G62" s="95"/>
      <c r="H62" s="95"/>
      <c r="J62" s="95"/>
    </row>
    <row r="63" spans="1:11" ht="20.100000000000001" customHeight="1">
      <c r="A63" s="2" t="s">
        <v>164</v>
      </c>
      <c r="B63" s="2"/>
      <c r="C63" s="95"/>
      <c r="D63" s="95"/>
      <c r="E63" s="95"/>
      <c r="F63" s="95"/>
      <c r="G63" s="95"/>
      <c r="H63" s="95"/>
      <c r="I63" s="95"/>
      <c r="J63" s="95"/>
    </row>
    <row r="64" spans="1:11" ht="20.100000000000001" customHeight="1">
      <c r="A64" s="2"/>
      <c r="B64" s="2" t="s">
        <v>208</v>
      </c>
      <c r="D64" s="95"/>
      <c r="E64" s="95"/>
      <c r="F64" s="95"/>
      <c r="G64" s="95"/>
      <c r="H64" s="95"/>
      <c r="I64" s="95"/>
      <c r="J64" s="95"/>
    </row>
    <row r="65" spans="1:10">
      <c r="A65" s="95"/>
      <c r="B65" s="97" t="s">
        <v>150</v>
      </c>
      <c r="C65" s="121" t="s">
        <v>74</v>
      </c>
      <c r="D65" s="142"/>
      <c r="E65" s="142"/>
      <c r="F65" s="176"/>
      <c r="G65" s="200" t="s">
        <v>61</v>
      </c>
      <c r="H65" s="209"/>
      <c r="I65" s="115" t="s">
        <v>30</v>
      </c>
      <c r="J65" s="115" t="s">
        <v>78</v>
      </c>
    </row>
    <row r="66" spans="1:10">
      <c r="A66" s="95"/>
      <c r="B66" s="98"/>
      <c r="C66" s="122" t="s">
        <v>47</v>
      </c>
      <c r="D66" s="143"/>
      <c r="E66" s="157"/>
      <c r="F66" s="177" t="s">
        <v>75</v>
      </c>
      <c r="G66" s="201" t="s">
        <v>35</v>
      </c>
      <c r="H66" s="177" t="s">
        <v>77</v>
      </c>
      <c r="I66" s="229"/>
      <c r="J66" s="229"/>
    </row>
    <row r="67" spans="1:10">
      <c r="A67" s="95"/>
      <c r="B67" s="99"/>
      <c r="C67" s="123"/>
      <c r="D67" s="144"/>
      <c r="E67" s="158"/>
      <c r="F67" s="178" t="s">
        <v>11</v>
      </c>
      <c r="G67" s="202" t="s">
        <v>13</v>
      </c>
      <c r="H67" s="210" t="s">
        <v>33</v>
      </c>
      <c r="I67" s="230" t="s">
        <v>83</v>
      </c>
      <c r="J67" s="230" t="s">
        <v>4</v>
      </c>
    </row>
    <row r="68" spans="1:10" ht="15.75" customHeight="1">
      <c r="A68" s="95"/>
      <c r="B68" s="97" t="s">
        <v>151</v>
      </c>
      <c r="C68" s="124"/>
      <c r="D68" s="145" t="s">
        <v>81</v>
      </c>
      <c r="E68" s="159"/>
      <c r="F68" s="179" t="str">
        <f>IF(C68="",IF(E68="","","開始日入力を"),IF(E68="","終了日入力を",_xlfn.DAYS(E68,C68)+1))</f>
        <v/>
      </c>
      <c r="G68" s="203"/>
      <c r="H68" s="211" t="str">
        <f>IF(F68="","",IF(G68="","",IF(F68&gt;0,G68*F68,"")))</f>
        <v/>
      </c>
      <c r="I68" s="231"/>
      <c r="J68" s="231" t="str">
        <f>IF(H68="","",IF(H68-I68&lt;0,"エラー",H68-I68))</f>
        <v/>
      </c>
    </row>
    <row r="69" spans="1:10" ht="15.75" customHeight="1">
      <c r="A69" s="95"/>
      <c r="B69" s="98"/>
      <c r="C69" s="126"/>
      <c r="D69" s="147" t="s">
        <v>81</v>
      </c>
      <c r="E69" s="161"/>
      <c r="F69" s="181" t="str">
        <f>IF(C69="",IF(E69="","","開始日入力を"),IF(E69="","終了日入力を",_xlfn.DAYS(E69,C69)+1))</f>
        <v/>
      </c>
      <c r="G69" s="205"/>
      <c r="H69" s="213" t="str">
        <f>IF(F69="","",IF(G69="","",IF(F69&gt;0,G69*F69,"")))</f>
        <v/>
      </c>
      <c r="I69" s="233"/>
      <c r="J69" s="233" t="str">
        <f>IF(H69="","",IF(H69-I69&lt;0,"エラー",H69-I69))</f>
        <v/>
      </c>
    </row>
    <row r="70" spans="1:10" ht="15.75" customHeight="1">
      <c r="A70" s="95"/>
      <c r="B70" s="99"/>
      <c r="C70" s="127" t="s">
        <v>39</v>
      </c>
      <c r="D70" s="148"/>
      <c r="E70" s="148"/>
      <c r="F70" s="182">
        <f>SUM(F68:F69)</f>
        <v>0</v>
      </c>
      <c r="G70" s="206">
        <f>MAX(G68:G69)</f>
        <v>0</v>
      </c>
      <c r="H70" s="206">
        <f>SUM(H68:H69)</f>
        <v>0</v>
      </c>
      <c r="I70" s="206">
        <f>SUM(I68:I69)</f>
        <v>0</v>
      </c>
      <c r="J70" s="206">
        <f>SUM(J68:J69)</f>
        <v>0</v>
      </c>
    </row>
    <row r="71" spans="1:10" ht="15.75" customHeight="1">
      <c r="A71" s="95"/>
      <c r="B71" s="97" t="s">
        <v>170</v>
      </c>
      <c r="C71" s="124"/>
      <c r="D71" s="145" t="s">
        <v>81</v>
      </c>
      <c r="E71" s="159"/>
      <c r="F71" s="179" t="str">
        <f>IF(C71="",IF(E71="","","開始日入力を"),IF(E71="","終了日入力を",_xlfn.DAYS(E71,C71)+1))</f>
        <v/>
      </c>
      <c r="G71" s="203"/>
      <c r="H71" s="211" t="str">
        <f>IF(F71="","",IF(G71="","",IF(F71&gt;0,G71*F71,"")))</f>
        <v/>
      </c>
      <c r="I71" s="231"/>
      <c r="J71" s="231" t="str">
        <f>IF(H71="","",IF(H71-I71&lt;0,"エラー",H71-I71))</f>
        <v/>
      </c>
    </row>
    <row r="72" spans="1:10" ht="15.75" customHeight="1">
      <c r="A72" s="95"/>
      <c r="B72" s="98"/>
      <c r="C72" s="126"/>
      <c r="D72" s="147" t="s">
        <v>81</v>
      </c>
      <c r="E72" s="161"/>
      <c r="F72" s="181" t="str">
        <f>IF(C72="",IF(E72="","","開始日入力を"),IF(E72="","終了日入力を",_xlfn.DAYS(E72,C72)+1))</f>
        <v/>
      </c>
      <c r="G72" s="205"/>
      <c r="H72" s="213" t="str">
        <f>IF(F72="","",IF(G72="","",IF(F72&gt;0,G72*F72,"")))</f>
        <v/>
      </c>
      <c r="I72" s="233"/>
      <c r="J72" s="233" t="str">
        <f>IF(H72="","",IF(H72-I72&lt;0,"エラー",H72-I72))</f>
        <v/>
      </c>
    </row>
    <row r="73" spans="1:10" ht="15.75" customHeight="1">
      <c r="A73" s="95"/>
      <c r="B73" s="99"/>
      <c r="C73" s="127" t="s">
        <v>39</v>
      </c>
      <c r="D73" s="148"/>
      <c r="E73" s="148"/>
      <c r="F73" s="182">
        <f>SUM(F71:F72)</f>
        <v>0</v>
      </c>
      <c r="G73" s="206">
        <f>MAX(G71:G72)</f>
        <v>0</v>
      </c>
      <c r="H73" s="206">
        <f>SUM(H71:H72)</f>
        <v>0</v>
      </c>
      <c r="I73" s="206">
        <f>SUM(I71:I72)</f>
        <v>0</v>
      </c>
      <c r="J73" s="206">
        <f>SUM(J71:J72)</f>
        <v>0</v>
      </c>
    </row>
    <row r="74" spans="1:10" ht="15.75" customHeight="1">
      <c r="A74" s="95"/>
      <c r="B74" s="97" t="s">
        <v>152</v>
      </c>
      <c r="C74" s="124"/>
      <c r="D74" s="145" t="s">
        <v>81</v>
      </c>
      <c r="E74" s="159"/>
      <c r="F74" s="179" t="str">
        <f>IF(C74="",IF(E74="","","開始日入力を"),IF(E74="","終了日入力を",_xlfn.DAYS(E74,C74)+1))</f>
        <v/>
      </c>
      <c r="G74" s="203"/>
      <c r="H74" s="211" t="str">
        <f>IF(F74="","",IF(G74="","",IF(F74&gt;0,G74*F74,"")))</f>
        <v/>
      </c>
      <c r="I74" s="231"/>
      <c r="J74" s="231" t="str">
        <f>IF(H74="","",IF(H74-I74&lt;0,"エラー",H74-I74))</f>
        <v/>
      </c>
    </row>
    <row r="75" spans="1:10" ht="15.75" customHeight="1">
      <c r="A75" s="95"/>
      <c r="B75" s="98"/>
      <c r="C75" s="126"/>
      <c r="D75" s="147" t="s">
        <v>81</v>
      </c>
      <c r="E75" s="161"/>
      <c r="F75" s="181" t="str">
        <f>IF(C75="",IF(E75="","","開始日入力を"),IF(E75="","終了日入力を",_xlfn.DAYS(E75,C75)+1))</f>
        <v/>
      </c>
      <c r="G75" s="205"/>
      <c r="H75" s="213" t="str">
        <f>IF(F75="","",IF(G75="","",IF(F75&gt;0,G75*F75,"")))</f>
        <v/>
      </c>
      <c r="I75" s="233"/>
      <c r="J75" s="233" t="str">
        <f>IF(H75="","",IF(H75-I75&lt;0,"エラー",H75-I75))</f>
        <v/>
      </c>
    </row>
    <row r="76" spans="1:10" ht="15.75" customHeight="1">
      <c r="A76" s="95"/>
      <c r="B76" s="99"/>
      <c r="C76" s="127" t="s">
        <v>39</v>
      </c>
      <c r="D76" s="148"/>
      <c r="E76" s="148"/>
      <c r="F76" s="182">
        <f>SUM(F74:F75)</f>
        <v>0</v>
      </c>
      <c r="G76" s="206">
        <f>MAX(G74:G75)</f>
        <v>0</v>
      </c>
      <c r="H76" s="206">
        <f>SUM(H74:H75)</f>
        <v>0</v>
      </c>
      <c r="I76" s="206">
        <f>SUM(I74:I75)</f>
        <v>0</v>
      </c>
      <c r="J76" s="206">
        <f>SUM(J74:J75)</f>
        <v>0</v>
      </c>
    </row>
    <row r="77" spans="1:10" ht="15.75" customHeight="1">
      <c r="A77" s="95"/>
      <c r="B77" s="97" t="s">
        <v>183</v>
      </c>
      <c r="C77" s="124"/>
      <c r="D77" s="145" t="s">
        <v>81</v>
      </c>
      <c r="E77" s="159"/>
      <c r="F77" s="179" t="str">
        <f>IF(C77="",IF(E77="","","開始日入力を"),IF(E77="","終了日入力を",_xlfn.DAYS(E77,C77)+1))</f>
        <v/>
      </c>
      <c r="G77" s="203"/>
      <c r="H77" s="211" t="str">
        <f>IF(F77="","",IF(G77="","",IF(F77&gt;0,G77*F77,"")))</f>
        <v/>
      </c>
      <c r="I77" s="231"/>
      <c r="J77" s="231" t="str">
        <f>IF(H77="","",IF(H77-I77&lt;0,"エラー",H77-I77))</f>
        <v/>
      </c>
    </row>
    <row r="78" spans="1:10" ht="15.75" customHeight="1">
      <c r="A78" s="95"/>
      <c r="B78" s="98"/>
      <c r="C78" s="126"/>
      <c r="D78" s="147" t="s">
        <v>81</v>
      </c>
      <c r="E78" s="161"/>
      <c r="F78" s="181" t="str">
        <f>IF(C78="",IF(E78="","","開始日入力を"),IF(E78="","終了日入力を",_xlfn.DAYS(E78,C78)+1))</f>
        <v/>
      </c>
      <c r="G78" s="205"/>
      <c r="H78" s="213" t="str">
        <f>IF(F78="","",IF(G78="","",IF(F78&gt;0,G78*F78,"")))</f>
        <v/>
      </c>
      <c r="I78" s="233"/>
      <c r="J78" s="233" t="str">
        <f>IF(H78="","",IF(H78-I78&lt;0,"エラー",H78-I78))</f>
        <v/>
      </c>
    </row>
    <row r="79" spans="1:10" ht="15.75" customHeight="1">
      <c r="A79" s="95"/>
      <c r="B79" s="99"/>
      <c r="C79" s="127" t="s">
        <v>39</v>
      </c>
      <c r="D79" s="148"/>
      <c r="E79" s="148"/>
      <c r="F79" s="182">
        <f>SUM(F77:F78)</f>
        <v>0</v>
      </c>
      <c r="G79" s="206">
        <f>MAX(G77:G78)</f>
        <v>0</v>
      </c>
      <c r="H79" s="206">
        <f>SUM(H77:H78)</f>
        <v>0</v>
      </c>
      <c r="I79" s="206">
        <f>SUM(I77:I78)</f>
        <v>0</v>
      </c>
      <c r="J79" s="206">
        <f>SUM(J77:J78)</f>
        <v>0</v>
      </c>
    </row>
    <row r="80" spans="1:10">
      <c r="A80" s="95"/>
      <c r="B80" s="95"/>
      <c r="C80" s="95"/>
      <c r="D80" s="95"/>
      <c r="E80" s="95"/>
      <c r="F80" s="95"/>
      <c r="G80" s="95"/>
      <c r="H80" s="95"/>
      <c r="I80" s="95"/>
      <c r="J80" s="95"/>
    </row>
    <row r="81" spans="1:10" ht="20.100000000000001" customHeight="1">
      <c r="A81" s="2"/>
      <c r="B81" s="2" t="s">
        <v>209</v>
      </c>
      <c r="D81" s="95"/>
      <c r="E81" s="95"/>
      <c r="F81" s="95"/>
      <c r="G81" s="95"/>
      <c r="H81" s="95"/>
      <c r="I81" s="95"/>
      <c r="J81" s="95"/>
    </row>
    <row r="82" spans="1:10">
      <c r="A82" s="95"/>
      <c r="B82" s="97" t="s">
        <v>150</v>
      </c>
      <c r="C82" s="121" t="s">
        <v>74</v>
      </c>
      <c r="D82" s="142"/>
      <c r="E82" s="142"/>
      <c r="F82" s="176"/>
      <c r="G82" s="200" t="s">
        <v>61</v>
      </c>
      <c r="H82" s="209"/>
      <c r="I82" s="115" t="s">
        <v>30</v>
      </c>
      <c r="J82" s="115" t="s">
        <v>78</v>
      </c>
    </row>
    <row r="83" spans="1:10">
      <c r="A83" s="95"/>
      <c r="B83" s="98"/>
      <c r="C83" s="122" t="s">
        <v>47</v>
      </c>
      <c r="D83" s="143"/>
      <c r="E83" s="157"/>
      <c r="F83" s="177" t="s">
        <v>75</v>
      </c>
      <c r="G83" s="201" t="s">
        <v>35</v>
      </c>
      <c r="H83" s="177" t="s">
        <v>77</v>
      </c>
      <c r="I83" s="229"/>
      <c r="J83" s="229"/>
    </row>
    <row r="84" spans="1:10">
      <c r="A84" s="95"/>
      <c r="B84" s="99"/>
      <c r="C84" s="123"/>
      <c r="D84" s="144"/>
      <c r="E84" s="158"/>
      <c r="F84" s="178" t="s">
        <v>11</v>
      </c>
      <c r="G84" s="202" t="s">
        <v>13</v>
      </c>
      <c r="H84" s="210" t="s">
        <v>33</v>
      </c>
      <c r="I84" s="230" t="s">
        <v>83</v>
      </c>
      <c r="J84" s="230" t="s">
        <v>4</v>
      </c>
    </row>
    <row r="85" spans="1:10" ht="15.75" customHeight="1">
      <c r="A85" s="95"/>
      <c r="B85" s="97" t="s">
        <v>151</v>
      </c>
      <c r="C85" s="124"/>
      <c r="D85" s="145" t="s">
        <v>81</v>
      </c>
      <c r="E85" s="159"/>
      <c r="F85" s="179" t="str">
        <f>IF(C85="",IF(E85="","","開始日入力を"),IF(E85="","終了日入力を",_xlfn.DAYS(E85,C85)+1))</f>
        <v/>
      </c>
      <c r="G85" s="203"/>
      <c r="H85" s="211" t="str">
        <f>IF(F85="","",IF(G85="","",IF(F85&gt;0,G85*F85,"")))</f>
        <v/>
      </c>
      <c r="I85" s="231"/>
      <c r="J85" s="231" t="str">
        <f>IF(H85="","",IF(H85-I85&lt;0,"エラー",H85-I85))</f>
        <v/>
      </c>
    </row>
    <row r="86" spans="1:10" ht="15.75" customHeight="1">
      <c r="A86" s="95"/>
      <c r="B86" s="98"/>
      <c r="C86" s="126"/>
      <c r="D86" s="147" t="s">
        <v>81</v>
      </c>
      <c r="E86" s="161"/>
      <c r="F86" s="181" t="str">
        <f>IF(C86="",IF(E86="","","開始日入力を"),IF(E86="","終了日入力を",_xlfn.DAYS(E86,C86)+1))</f>
        <v/>
      </c>
      <c r="G86" s="205"/>
      <c r="H86" s="213" t="str">
        <f>IF(F86="","",IF(G86="","",IF(F86&gt;0,G86*F86,"")))</f>
        <v/>
      </c>
      <c r="I86" s="233"/>
      <c r="J86" s="233" t="str">
        <f>IF(H86="","",IF(H86-I86&lt;0,"エラー",H86-I86))</f>
        <v/>
      </c>
    </row>
    <row r="87" spans="1:10" ht="15.75" customHeight="1">
      <c r="A87" s="95"/>
      <c r="B87" s="99"/>
      <c r="C87" s="127" t="s">
        <v>39</v>
      </c>
      <c r="D87" s="148"/>
      <c r="E87" s="148"/>
      <c r="F87" s="182">
        <f>SUM(F85:F86)</f>
        <v>0</v>
      </c>
      <c r="G87" s="206">
        <f>MAX(G85:G86)</f>
        <v>0</v>
      </c>
      <c r="H87" s="206">
        <f>SUM(H85:H86)</f>
        <v>0</v>
      </c>
      <c r="I87" s="206">
        <f>SUM(I85:I86)</f>
        <v>0</v>
      </c>
      <c r="J87" s="206">
        <f>SUM(J85:J86)</f>
        <v>0</v>
      </c>
    </row>
    <row r="88" spans="1:10" ht="15.75" customHeight="1">
      <c r="A88" s="95"/>
      <c r="B88" s="97" t="s">
        <v>170</v>
      </c>
      <c r="C88" s="124"/>
      <c r="D88" s="145" t="s">
        <v>81</v>
      </c>
      <c r="E88" s="159"/>
      <c r="F88" s="179" t="str">
        <f>IF(C88="",IF(E88="","","開始日入力を"),IF(E88="","終了日入力を",_xlfn.DAYS(E88,C88)+1))</f>
        <v/>
      </c>
      <c r="G88" s="203"/>
      <c r="H88" s="211" t="str">
        <f>IF(F88="","",IF(G88="","",IF(F88&gt;0,G88*F88,"")))</f>
        <v/>
      </c>
      <c r="I88" s="231"/>
      <c r="J88" s="231" t="str">
        <f>IF(H88="","",IF(H88-I88&lt;0,"エラー",H88-I88))</f>
        <v/>
      </c>
    </row>
    <row r="89" spans="1:10" ht="15.75" customHeight="1">
      <c r="A89" s="95"/>
      <c r="B89" s="98"/>
      <c r="C89" s="126"/>
      <c r="D89" s="147" t="s">
        <v>81</v>
      </c>
      <c r="E89" s="161"/>
      <c r="F89" s="181" t="str">
        <f>IF(C89="",IF(E89="","","開始日入力を"),IF(E89="","終了日入力を",_xlfn.DAYS(E89,C89)+1))</f>
        <v/>
      </c>
      <c r="G89" s="205"/>
      <c r="H89" s="213" t="str">
        <f>IF(F89="","",IF(G89="","",IF(F89&gt;0,G89*F89,"")))</f>
        <v/>
      </c>
      <c r="I89" s="233"/>
      <c r="J89" s="233" t="str">
        <f>IF(H89="","",IF(H89-I89&lt;0,"エラー",H89-I89))</f>
        <v/>
      </c>
    </row>
    <row r="90" spans="1:10" ht="15.75" customHeight="1">
      <c r="A90" s="95"/>
      <c r="B90" s="99"/>
      <c r="C90" s="127" t="s">
        <v>39</v>
      </c>
      <c r="D90" s="148"/>
      <c r="E90" s="148"/>
      <c r="F90" s="182">
        <f>SUM(F88:F89)</f>
        <v>0</v>
      </c>
      <c r="G90" s="206">
        <f>MAX(G88:G89)</f>
        <v>0</v>
      </c>
      <c r="H90" s="206">
        <f>SUM(H88:H89)</f>
        <v>0</v>
      </c>
      <c r="I90" s="206">
        <f>SUM(I88:I89)</f>
        <v>0</v>
      </c>
      <c r="J90" s="206">
        <f>SUM(J88:J89)</f>
        <v>0</v>
      </c>
    </row>
    <row r="91" spans="1:10" ht="15.75" customHeight="1">
      <c r="A91" s="95"/>
      <c r="B91" s="97" t="s">
        <v>152</v>
      </c>
      <c r="C91" s="124"/>
      <c r="D91" s="145" t="s">
        <v>81</v>
      </c>
      <c r="E91" s="159"/>
      <c r="F91" s="179" t="str">
        <f>IF(C91="",IF(E91="","","開始日入力を"),IF(E91="","終了日入力を",_xlfn.DAYS(E91,C91)+1))</f>
        <v/>
      </c>
      <c r="G91" s="203"/>
      <c r="H91" s="211" t="str">
        <f>IF(F91="","",IF(G91="","",IF(F91&gt;0,G91*F91,"")))</f>
        <v/>
      </c>
      <c r="I91" s="231"/>
      <c r="J91" s="231" t="str">
        <f>IF(H91="","",IF(H91-I91&lt;0,"エラー",H91-I91))</f>
        <v/>
      </c>
    </row>
    <row r="92" spans="1:10" ht="15.75" customHeight="1">
      <c r="A92" s="95"/>
      <c r="B92" s="98"/>
      <c r="C92" s="126"/>
      <c r="D92" s="147" t="s">
        <v>81</v>
      </c>
      <c r="E92" s="161"/>
      <c r="F92" s="181" t="str">
        <f>IF(C92="",IF(E92="","","開始日入力を"),IF(E92="","終了日入力を",_xlfn.DAYS(E92,C92)+1))</f>
        <v/>
      </c>
      <c r="G92" s="205"/>
      <c r="H92" s="213" t="str">
        <f>IF(F92="","",IF(G92="","",IF(F92&gt;0,G92*F92,"")))</f>
        <v/>
      </c>
      <c r="I92" s="233"/>
      <c r="J92" s="233" t="str">
        <f>IF(H92="","",IF(H92-I92&lt;0,"エラー",H92-I92))</f>
        <v/>
      </c>
    </row>
    <row r="93" spans="1:10" ht="15.75" customHeight="1">
      <c r="A93" s="95"/>
      <c r="B93" s="99"/>
      <c r="C93" s="127" t="s">
        <v>39</v>
      </c>
      <c r="D93" s="148"/>
      <c r="E93" s="148"/>
      <c r="F93" s="182">
        <f>SUM(F91:F92)</f>
        <v>0</v>
      </c>
      <c r="G93" s="206">
        <f>MAX(G91:G92)</f>
        <v>0</v>
      </c>
      <c r="H93" s="206">
        <f>SUM(H91:H92)</f>
        <v>0</v>
      </c>
      <c r="I93" s="206">
        <f>SUM(I91:I92)</f>
        <v>0</v>
      </c>
      <c r="J93" s="206">
        <f>SUM(J91:J92)</f>
        <v>0</v>
      </c>
    </row>
    <row r="94" spans="1:10" ht="15.75" customHeight="1">
      <c r="A94" s="95"/>
      <c r="B94" s="97" t="s">
        <v>183</v>
      </c>
      <c r="C94" s="124"/>
      <c r="D94" s="145" t="s">
        <v>81</v>
      </c>
      <c r="E94" s="159"/>
      <c r="F94" s="179" t="str">
        <f>IF(C94="",IF(E94="","","開始日入力を"),IF(E94="","終了日入力を",_xlfn.DAYS(E94,C94)+1))</f>
        <v/>
      </c>
      <c r="G94" s="203"/>
      <c r="H94" s="211" t="str">
        <f>IF(F94="","",IF(G94="","",IF(F94&gt;0,G94*F94,"")))</f>
        <v/>
      </c>
      <c r="I94" s="231"/>
      <c r="J94" s="231" t="str">
        <f>IF(H94="","",IF(H94-I94&lt;0,"エラー",H94-I94))</f>
        <v/>
      </c>
    </row>
    <row r="95" spans="1:10" ht="15.75" customHeight="1">
      <c r="A95" s="95"/>
      <c r="B95" s="98"/>
      <c r="C95" s="126"/>
      <c r="D95" s="147" t="s">
        <v>81</v>
      </c>
      <c r="E95" s="161"/>
      <c r="F95" s="181" t="str">
        <f>IF(C95="",IF(E95="","","開始日入力を"),IF(E95="","終了日入力を",_xlfn.DAYS(E95,C95)+1))</f>
        <v/>
      </c>
      <c r="G95" s="205"/>
      <c r="H95" s="213" t="str">
        <f>IF(F95="","",IF(G95="","",IF(F95&gt;0,G95*F95,"")))</f>
        <v/>
      </c>
      <c r="I95" s="233"/>
      <c r="J95" s="233" t="str">
        <f>IF(H95="","",IF(H95-I95&lt;0,"エラー",H95-I95))</f>
        <v/>
      </c>
    </row>
    <row r="96" spans="1:10" ht="15.75" customHeight="1">
      <c r="A96" s="95"/>
      <c r="B96" s="99"/>
      <c r="C96" s="127" t="s">
        <v>39</v>
      </c>
      <c r="D96" s="148"/>
      <c r="E96" s="148"/>
      <c r="F96" s="182">
        <f>SUM(F94:F95)</f>
        <v>0</v>
      </c>
      <c r="G96" s="206">
        <f>MAX(G94:G95)</f>
        <v>0</v>
      </c>
      <c r="H96" s="206">
        <f>SUM(H94:H95)</f>
        <v>0</v>
      </c>
      <c r="I96" s="206">
        <f>SUM(I94:I95)</f>
        <v>0</v>
      </c>
      <c r="J96" s="206">
        <f>SUM(J94:J95)</f>
        <v>0</v>
      </c>
    </row>
    <row r="97" spans="1:11">
      <c r="A97" s="95"/>
      <c r="B97" s="95"/>
      <c r="C97" s="95"/>
      <c r="D97" s="95"/>
      <c r="E97" s="95"/>
      <c r="F97" s="95"/>
      <c r="G97" s="95"/>
      <c r="H97" s="95"/>
      <c r="I97" s="95"/>
      <c r="J97" s="95"/>
    </row>
    <row r="98" spans="1:11" ht="15.75" customHeight="1">
      <c r="A98" s="2" t="s">
        <v>79</v>
      </c>
      <c r="B98" s="2"/>
      <c r="D98" s="95"/>
      <c r="K98" s="45"/>
    </row>
    <row r="99" spans="1:11" ht="15.75" customHeight="1">
      <c r="A99" s="95"/>
      <c r="B99" s="2" t="s">
        <v>210</v>
      </c>
      <c r="E99" s="41"/>
      <c r="F99" s="183"/>
      <c r="G99" s="2"/>
      <c r="H99" s="183"/>
      <c r="I99" s="2"/>
      <c r="J99" s="244"/>
      <c r="K99" s="45"/>
    </row>
    <row r="100" spans="1:11" ht="15.75" customHeight="1">
      <c r="A100" s="95"/>
      <c r="B100" s="105"/>
      <c r="C100" s="24"/>
      <c r="E100" s="163" t="s">
        <v>31</v>
      </c>
      <c r="F100" s="183" t="str">
        <f>IF(J70=0,"",J70)</f>
        <v/>
      </c>
      <c r="G100" s="2" t="s">
        <v>80</v>
      </c>
      <c r="H100" s="183">
        <v>436000</v>
      </c>
      <c r="I100" s="2" t="s">
        <v>21</v>
      </c>
      <c r="J100" s="244" t="str">
        <f>IF(F100="","",F100*H100)</f>
        <v/>
      </c>
      <c r="K100" s="45"/>
    </row>
    <row r="101" spans="1:11" ht="15.75" customHeight="1">
      <c r="A101" s="95"/>
      <c r="B101" s="106"/>
      <c r="E101" s="163" t="s">
        <v>187</v>
      </c>
      <c r="F101" s="183" t="str">
        <f>IF(J73=0,"",J73)</f>
        <v/>
      </c>
      <c r="G101" s="2" t="s">
        <v>80</v>
      </c>
      <c r="H101" s="183">
        <v>211000</v>
      </c>
      <c r="I101" s="2" t="s">
        <v>21</v>
      </c>
      <c r="J101" s="244" t="str">
        <f>IF(F101="","",F101*H101)</f>
        <v/>
      </c>
      <c r="K101" s="45"/>
    </row>
    <row r="102" spans="1:11" ht="15.75" customHeight="1">
      <c r="A102" s="95"/>
      <c r="B102" s="106"/>
      <c r="E102" s="163" t="s">
        <v>153</v>
      </c>
      <c r="F102" s="183" t="str">
        <f>IF(J76=0,"",J76)</f>
        <v/>
      </c>
      <c r="G102" s="2" t="s">
        <v>80</v>
      </c>
      <c r="H102" s="183">
        <v>74000</v>
      </c>
      <c r="I102" s="2" t="s">
        <v>21</v>
      </c>
      <c r="J102" s="244" t="str">
        <f>IF(F102="","",F102*H102)</f>
        <v/>
      </c>
      <c r="K102" s="45"/>
    </row>
    <row r="103" spans="1:11" ht="15.75" customHeight="1">
      <c r="A103" s="95"/>
      <c r="B103" s="106"/>
      <c r="E103" s="163" t="s">
        <v>36</v>
      </c>
      <c r="F103" s="183" t="str">
        <f>IF(J79=0,"",J79)</f>
        <v/>
      </c>
      <c r="G103" s="2" t="s">
        <v>80</v>
      </c>
      <c r="H103" s="183">
        <v>16000</v>
      </c>
      <c r="I103" s="2" t="s">
        <v>21</v>
      </c>
      <c r="J103" s="244" t="str">
        <f>IF(F103="","",F103*H103)</f>
        <v/>
      </c>
      <c r="K103" s="45"/>
    </row>
    <row r="104" spans="1:11" ht="15.75" customHeight="1">
      <c r="A104" s="95"/>
      <c r="B104" s="2" t="s">
        <v>212</v>
      </c>
      <c r="E104" s="41"/>
      <c r="F104" s="183"/>
      <c r="G104" s="2"/>
      <c r="H104" s="183"/>
      <c r="I104" s="2"/>
      <c r="J104" s="244"/>
      <c r="K104" s="45"/>
    </row>
    <row r="105" spans="1:11" ht="15.75" customHeight="1">
      <c r="A105" s="95"/>
      <c r="B105" s="105"/>
      <c r="C105" s="24"/>
      <c r="E105" s="163" t="s">
        <v>31</v>
      </c>
      <c r="F105" s="183" t="str">
        <f>IF(J87=0,"",J87)</f>
        <v/>
      </c>
      <c r="G105" s="2" t="s">
        <v>80</v>
      </c>
      <c r="H105" s="183">
        <v>301000</v>
      </c>
      <c r="I105" s="2" t="s">
        <v>21</v>
      </c>
      <c r="J105" s="244" t="str">
        <f>IF(F105="","",F105*H105)</f>
        <v/>
      </c>
      <c r="K105" s="45"/>
    </row>
    <row r="106" spans="1:11" ht="15.75" customHeight="1">
      <c r="A106" s="95"/>
      <c r="B106" s="106"/>
      <c r="E106" s="163" t="s">
        <v>187</v>
      </c>
      <c r="F106" s="183" t="str">
        <f>IF(J90=0,"",J90)</f>
        <v/>
      </c>
      <c r="G106" s="2" t="s">
        <v>80</v>
      </c>
      <c r="H106" s="183">
        <v>211000</v>
      </c>
      <c r="I106" s="2" t="s">
        <v>21</v>
      </c>
      <c r="J106" s="244" t="str">
        <f>IF(F106="","",F106*H106)</f>
        <v/>
      </c>
      <c r="K106" s="45"/>
    </row>
    <row r="107" spans="1:11" ht="15.75" customHeight="1">
      <c r="A107" s="95"/>
      <c r="B107" s="106"/>
      <c r="E107" s="163" t="s">
        <v>153</v>
      </c>
      <c r="F107" s="183" t="str">
        <f>IF(J93=0,"",J93)</f>
        <v/>
      </c>
      <c r="G107" s="2" t="s">
        <v>80</v>
      </c>
      <c r="H107" s="183">
        <v>71000</v>
      </c>
      <c r="I107" s="2" t="s">
        <v>21</v>
      </c>
      <c r="J107" s="244" t="str">
        <f>IF(F107="","",F107*H107)</f>
        <v/>
      </c>
      <c r="K107" s="45"/>
    </row>
    <row r="108" spans="1:11" ht="15.75" customHeight="1">
      <c r="A108" s="95"/>
      <c r="B108" s="106"/>
      <c r="E108" s="163" t="s">
        <v>36</v>
      </c>
      <c r="F108" s="183" t="str">
        <f>IF(J96=0,"",J96)</f>
        <v/>
      </c>
      <c r="G108" s="2" t="s">
        <v>80</v>
      </c>
      <c r="H108" s="183">
        <v>16000</v>
      </c>
      <c r="I108" s="2" t="s">
        <v>21</v>
      </c>
      <c r="J108" s="244" t="str">
        <f>IF(F108="","",F108*H108)</f>
        <v/>
      </c>
      <c r="K108" s="45"/>
    </row>
    <row r="109" spans="1:11" ht="15.75" customHeight="1">
      <c r="A109" s="95"/>
      <c r="B109" s="95"/>
      <c r="C109" s="95"/>
      <c r="D109" s="95"/>
      <c r="E109" s="106"/>
      <c r="F109" s="184"/>
      <c r="G109" s="2"/>
      <c r="H109" s="184"/>
      <c r="I109" s="235" t="s">
        <v>39</v>
      </c>
      <c r="J109" s="243">
        <f>SUM(J99:J108)</f>
        <v>0</v>
      </c>
      <c r="K109" s="45"/>
    </row>
    <row r="110" spans="1:11" ht="20.100000000000001" customHeight="1">
      <c r="A110" s="95"/>
      <c r="B110" s="95"/>
      <c r="C110" s="95"/>
      <c r="D110" s="95"/>
      <c r="E110" s="95"/>
      <c r="F110" s="95"/>
      <c r="G110" s="95"/>
      <c r="H110" s="95"/>
      <c r="J110" s="95"/>
    </row>
    <row r="111" spans="1:11" ht="20.100000000000001" customHeight="1">
      <c r="A111" s="2" t="s">
        <v>128</v>
      </c>
      <c r="B111" s="2"/>
      <c r="C111" s="95"/>
      <c r="D111" s="95"/>
      <c r="E111" s="95"/>
      <c r="F111" s="95"/>
      <c r="G111" s="95"/>
      <c r="H111" s="95"/>
      <c r="I111" s="95"/>
      <c r="J111" s="95"/>
    </row>
    <row r="112" spans="1:11" ht="20.100000000000001" customHeight="1">
      <c r="A112" s="2" t="s">
        <v>176</v>
      </c>
      <c r="B112" s="2"/>
      <c r="D112" s="95"/>
      <c r="E112" s="95"/>
      <c r="F112" s="95"/>
      <c r="G112" s="95"/>
      <c r="H112" s="95"/>
      <c r="I112" s="95"/>
      <c r="J112" s="95"/>
    </row>
    <row r="113" spans="1:10">
      <c r="A113" s="2"/>
      <c r="B113" s="105" t="s">
        <v>204</v>
      </c>
      <c r="C113" s="132"/>
      <c r="D113" s="132"/>
      <c r="E113" s="132"/>
      <c r="F113" s="132"/>
      <c r="G113" s="132"/>
      <c r="H113" s="132"/>
      <c r="I113" s="132"/>
      <c r="J113" s="132"/>
    </row>
    <row r="114" spans="1:10">
      <c r="A114" s="2"/>
      <c r="B114" s="7" t="s">
        <v>95</v>
      </c>
      <c r="C114" s="133"/>
      <c r="D114" s="151"/>
      <c r="E114" s="164" t="s">
        <v>174</v>
      </c>
      <c r="F114" s="133"/>
      <c r="G114" s="151"/>
      <c r="H114" s="214" t="s">
        <v>50</v>
      </c>
      <c r="I114" s="214" t="s">
        <v>154</v>
      </c>
      <c r="J114" s="214" t="s">
        <v>9</v>
      </c>
    </row>
    <row r="115" spans="1:10">
      <c r="A115" s="2"/>
      <c r="B115" s="110"/>
      <c r="C115" s="64"/>
      <c r="D115" s="152"/>
      <c r="E115" s="102"/>
      <c r="F115" s="64"/>
      <c r="G115" s="152"/>
      <c r="H115" s="215" t="s">
        <v>11</v>
      </c>
      <c r="I115" s="215" t="s">
        <v>13</v>
      </c>
      <c r="J115" s="215" t="s">
        <v>33</v>
      </c>
    </row>
    <row r="116" spans="1:10" ht="27.75" customHeight="1">
      <c r="A116" s="2"/>
      <c r="B116" s="111" t="s">
        <v>171</v>
      </c>
      <c r="C116" s="134"/>
      <c r="D116" s="134"/>
      <c r="E116" s="165"/>
      <c r="F116" s="185"/>
      <c r="G116" s="185"/>
      <c r="H116" s="216"/>
      <c r="I116" s="236">
        <v>133000</v>
      </c>
      <c r="J116" s="236" t="str">
        <f>IF(H116="","",H116*I116)</f>
        <v/>
      </c>
    </row>
    <row r="117" spans="1:10" ht="27.75" customHeight="1">
      <c r="A117" s="2"/>
      <c r="B117" s="112" t="s">
        <v>190</v>
      </c>
      <c r="C117" s="135"/>
      <c r="D117" s="135"/>
      <c r="E117" s="166"/>
      <c r="F117" s="186"/>
      <c r="G117" s="186"/>
      <c r="H117" s="191"/>
      <c r="I117" s="237">
        <v>3600</v>
      </c>
      <c r="J117" s="237" t="str">
        <f>IF(H117="","",H117*I117)</f>
        <v/>
      </c>
    </row>
    <row r="118" spans="1:10" ht="27.75" customHeight="1">
      <c r="A118" s="2"/>
      <c r="B118" s="112" t="s">
        <v>191</v>
      </c>
      <c r="C118" s="135"/>
      <c r="D118" s="135"/>
      <c r="E118" s="166"/>
      <c r="F118" s="186"/>
      <c r="G118" s="186"/>
      <c r="H118" s="191"/>
      <c r="I118" s="237">
        <v>4320000</v>
      </c>
      <c r="J118" s="237" t="str">
        <f>IF(H118="","",H118*I118)</f>
        <v/>
      </c>
    </row>
    <row r="119" spans="1:10" ht="27.75" customHeight="1">
      <c r="A119" s="2"/>
      <c r="B119" s="112" t="s">
        <v>192</v>
      </c>
      <c r="C119" s="135"/>
      <c r="D119" s="135"/>
      <c r="E119" s="166"/>
      <c r="F119" s="186"/>
      <c r="G119" s="186"/>
      <c r="H119" s="191"/>
      <c r="I119" s="237">
        <v>51400</v>
      </c>
      <c r="J119" s="237" t="str">
        <f>IF(H119="","",H119*I119)</f>
        <v/>
      </c>
    </row>
    <row r="120" spans="1:10" ht="27.75" customHeight="1">
      <c r="A120" s="2"/>
      <c r="B120" s="112" t="s">
        <v>193</v>
      </c>
      <c r="C120" s="135"/>
      <c r="D120" s="135"/>
      <c r="E120" s="166"/>
      <c r="F120" s="186"/>
      <c r="G120" s="186"/>
      <c r="H120" s="217"/>
      <c r="I120" s="237"/>
      <c r="J120" s="237" t="str">
        <f>IF(I120="","",I120)</f>
        <v/>
      </c>
    </row>
    <row r="121" spans="1:10" ht="27.75" customHeight="1">
      <c r="A121" s="2"/>
      <c r="B121" s="112" t="s">
        <v>195</v>
      </c>
      <c r="C121" s="135"/>
      <c r="D121" s="135"/>
      <c r="E121" s="166"/>
      <c r="F121" s="186"/>
      <c r="G121" s="186"/>
      <c r="H121" s="191"/>
      <c r="I121" s="237">
        <v>905000</v>
      </c>
      <c r="J121" s="237" t="str">
        <f>IF(H121="","",H121*I121)</f>
        <v/>
      </c>
    </row>
    <row r="122" spans="1:10" ht="27.75" customHeight="1">
      <c r="A122" s="2"/>
      <c r="B122" s="112" t="s">
        <v>194</v>
      </c>
      <c r="C122" s="135"/>
      <c r="D122" s="135"/>
      <c r="E122" s="166"/>
      <c r="F122" s="186"/>
      <c r="G122" s="186"/>
      <c r="H122" s="191"/>
      <c r="I122" s="237">
        <v>205000</v>
      </c>
      <c r="J122" s="237" t="str">
        <f>IF(H122="","",H122*I122)</f>
        <v/>
      </c>
    </row>
    <row r="123" spans="1:10" ht="27.75" customHeight="1">
      <c r="A123" s="2"/>
      <c r="B123" s="112" t="s">
        <v>182</v>
      </c>
      <c r="C123" s="135"/>
      <c r="D123" s="135"/>
      <c r="E123" s="166"/>
      <c r="F123" s="186"/>
      <c r="G123" s="186"/>
      <c r="H123" s="217"/>
      <c r="I123" s="237"/>
      <c r="J123" s="237" t="str">
        <f>IF(I123="","",I123)</f>
        <v/>
      </c>
    </row>
    <row r="124" spans="1:10" ht="27.75" customHeight="1">
      <c r="A124" s="2"/>
      <c r="B124" s="112" t="s">
        <v>173</v>
      </c>
      <c r="C124" s="135"/>
      <c r="D124" s="135"/>
      <c r="E124" s="166"/>
      <c r="F124" s="186"/>
      <c r="G124" s="186"/>
      <c r="H124" s="191"/>
      <c r="I124" s="237">
        <v>300000</v>
      </c>
      <c r="J124" s="237" t="str">
        <f>IF(H124="","",H124*I124)</f>
        <v/>
      </c>
    </row>
    <row r="125" spans="1:10" ht="27.75" customHeight="1">
      <c r="A125" s="2"/>
      <c r="B125" s="113" t="s">
        <v>196</v>
      </c>
      <c r="C125" s="136"/>
      <c r="D125" s="136"/>
      <c r="E125" s="167"/>
      <c r="F125" s="187"/>
      <c r="G125" s="187"/>
      <c r="H125" s="218"/>
      <c r="I125" s="238">
        <v>1500000</v>
      </c>
      <c r="J125" s="238" t="str">
        <f>IF(H125="","",H125*I125)</f>
        <v/>
      </c>
    </row>
    <row r="126" spans="1:10" ht="27.75" customHeight="1">
      <c r="A126" s="2"/>
      <c r="B126" s="114" t="s">
        <v>39</v>
      </c>
      <c r="C126" s="137"/>
      <c r="D126" s="137"/>
      <c r="E126" s="168"/>
      <c r="F126" s="188"/>
      <c r="G126" s="188"/>
      <c r="H126" s="219"/>
      <c r="I126" s="219"/>
      <c r="J126" s="246">
        <f>SUM(J116:J125)</f>
        <v>0</v>
      </c>
    </row>
    <row r="127" spans="1:10">
      <c r="A127" s="2"/>
      <c r="B127" s="2"/>
      <c r="C127" s="138" t="s">
        <v>197</v>
      </c>
      <c r="D127" s="95"/>
      <c r="E127" s="95"/>
      <c r="F127" s="95"/>
      <c r="G127" s="95"/>
      <c r="H127" s="95"/>
      <c r="I127" s="95"/>
      <c r="J127" s="247"/>
    </row>
    <row r="128" spans="1:10">
      <c r="A128" s="2"/>
      <c r="B128" s="2"/>
      <c r="C128" s="138" t="s">
        <v>130</v>
      </c>
      <c r="D128" s="95"/>
      <c r="E128" s="95"/>
      <c r="F128" s="95"/>
      <c r="G128" s="95"/>
      <c r="H128" s="95"/>
      <c r="I128" s="95"/>
      <c r="J128" s="247"/>
    </row>
    <row r="129" spans="1:11">
      <c r="A129" s="2"/>
      <c r="B129" s="2"/>
      <c r="D129" s="95"/>
      <c r="E129" s="95"/>
      <c r="F129" s="95"/>
      <c r="G129" s="95"/>
      <c r="H129" s="95"/>
      <c r="I129" s="95"/>
      <c r="J129" s="247"/>
    </row>
    <row r="130" spans="1:11" ht="20.100000000000001" customHeight="1">
      <c r="A130" s="2" t="s">
        <v>67</v>
      </c>
      <c r="B130" s="2"/>
      <c r="D130" s="95"/>
      <c r="E130" s="95"/>
      <c r="F130" s="95"/>
      <c r="G130" s="95"/>
      <c r="H130" s="95"/>
      <c r="I130" s="95"/>
      <c r="J130" s="95"/>
    </row>
    <row r="131" spans="1:11">
      <c r="A131" s="2"/>
      <c r="B131" s="2"/>
      <c r="D131" s="95"/>
      <c r="E131" s="95"/>
      <c r="F131" s="95"/>
      <c r="G131" s="95"/>
      <c r="H131" s="95"/>
      <c r="I131" s="95"/>
      <c r="J131" s="95"/>
    </row>
    <row r="132" spans="1:11">
      <c r="A132" s="2"/>
      <c r="B132" s="2" t="s">
        <v>58</v>
      </c>
      <c r="D132" s="95"/>
      <c r="G132" s="95"/>
      <c r="H132" s="95"/>
      <c r="I132" s="239"/>
      <c r="J132" s="248" t="s">
        <v>40</v>
      </c>
    </row>
    <row r="133" spans="1:11">
      <c r="A133" s="2"/>
      <c r="B133" s="2"/>
      <c r="D133" s="95"/>
      <c r="E133" s="95"/>
      <c r="F133" s="95"/>
      <c r="G133" s="95"/>
      <c r="H133" s="95"/>
      <c r="I133" s="95"/>
      <c r="J133" s="95"/>
    </row>
    <row r="134" spans="1:11">
      <c r="A134" s="2"/>
      <c r="B134" s="2" t="s">
        <v>181</v>
      </c>
      <c r="D134" s="95"/>
      <c r="E134" s="95"/>
      <c r="F134" s="95"/>
      <c r="G134" s="95"/>
      <c r="H134" s="95"/>
      <c r="I134" s="240"/>
      <c r="J134" s="95"/>
    </row>
    <row r="135" spans="1:11">
      <c r="A135" s="2"/>
      <c r="B135" s="2"/>
      <c r="D135" s="95"/>
      <c r="E135" s="95"/>
      <c r="F135" s="95"/>
      <c r="G135" s="95"/>
      <c r="H135" s="95"/>
      <c r="I135" s="95"/>
      <c r="J135" s="95"/>
    </row>
    <row r="136" spans="1:11">
      <c r="A136" s="2"/>
      <c r="B136" s="2"/>
      <c r="D136" s="95"/>
      <c r="E136" s="95"/>
      <c r="F136" s="95"/>
      <c r="G136" s="95"/>
      <c r="H136" s="95"/>
      <c r="I136" s="95"/>
      <c r="J136" s="95"/>
    </row>
    <row r="137" spans="1:11" ht="15.75" customHeight="1">
      <c r="A137" s="2" t="s">
        <v>79</v>
      </c>
      <c r="B137" s="2"/>
      <c r="D137" s="95"/>
      <c r="K137" s="45"/>
    </row>
    <row r="138" spans="1:11">
      <c r="A138" s="2"/>
      <c r="B138" s="2" t="s">
        <v>165</v>
      </c>
      <c r="D138" s="95"/>
      <c r="E138" s="95"/>
      <c r="F138" s="95">
        <f>COUNTIF(J116:J125,"&gt;0")</f>
        <v>0</v>
      </c>
      <c r="G138" s="95" t="s">
        <v>199</v>
      </c>
      <c r="I138" s="153" t="s">
        <v>112</v>
      </c>
      <c r="J138" s="244">
        <f>J126</f>
        <v>0</v>
      </c>
    </row>
    <row r="139" spans="1:11">
      <c r="A139" s="2"/>
      <c r="D139" s="95"/>
      <c r="E139" s="95"/>
      <c r="F139" s="95"/>
      <c r="G139" s="95"/>
      <c r="H139" s="95"/>
      <c r="I139" s="95"/>
      <c r="J139" s="95"/>
    </row>
    <row r="140" spans="1:11">
      <c r="A140" s="2"/>
      <c r="B140" s="2" t="s">
        <v>200</v>
      </c>
      <c r="E140" s="95"/>
      <c r="G140" s="95"/>
      <c r="H140" s="95"/>
      <c r="I140" s="153" t="s">
        <v>188</v>
      </c>
      <c r="J140" s="244">
        <f>IF(I132=0,0,10000000)</f>
        <v>0</v>
      </c>
    </row>
    <row r="141" spans="1:11">
      <c r="A141" s="2"/>
      <c r="B141" s="2"/>
      <c r="D141" s="153"/>
      <c r="E141" s="95"/>
      <c r="F141" s="95"/>
      <c r="G141" s="95"/>
      <c r="H141" s="95"/>
      <c r="I141" s="153" t="s">
        <v>202</v>
      </c>
      <c r="J141" s="244">
        <f>IF(I132=0,0,ROUNDUP(I132/100,0)*10000000)</f>
        <v>0</v>
      </c>
    </row>
    <row r="142" spans="1:11">
      <c r="A142" s="2"/>
      <c r="B142" s="2"/>
      <c r="D142" s="153"/>
      <c r="E142" s="95"/>
      <c r="F142" s="95"/>
      <c r="G142" s="95"/>
      <c r="H142" s="95"/>
      <c r="I142" s="153" t="s">
        <v>203</v>
      </c>
      <c r="J142" s="244">
        <f>IF(I134="有",10000000,0)</f>
        <v>0</v>
      </c>
    </row>
    <row r="143" spans="1:11">
      <c r="A143" s="2"/>
      <c r="B143" s="2"/>
      <c r="D143" s="95"/>
      <c r="E143" s="95"/>
      <c r="F143" s="95"/>
      <c r="G143" s="95"/>
      <c r="H143" s="95"/>
      <c r="I143" s="95"/>
      <c r="J143" s="95"/>
    </row>
    <row r="144" spans="1:11">
      <c r="A144" s="2"/>
      <c r="B144" s="2"/>
      <c r="D144" s="95"/>
      <c r="E144" s="95"/>
      <c r="F144" s="95"/>
      <c r="G144" s="95"/>
      <c r="H144" s="95"/>
      <c r="I144" s="235" t="s">
        <v>39</v>
      </c>
      <c r="J144" s="243">
        <f>SUM(J138:J143)</f>
        <v>0</v>
      </c>
    </row>
    <row r="145" spans="1:10">
      <c r="A145" s="2"/>
      <c r="B145" s="2"/>
      <c r="C145" s="95"/>
      <c r="D145" s="95"/>
      <c r="E145" s="95"/>
      <c r="F145" s="95"/>
      <c r="G145" s="95"/>
      <c r="H145" s="95"/>
      <c r="I145" s="95"/>
      <c r="J145" s="95"/>
    </row>
    <row r="146" spans="1:10" ht="20.100000000000001" customHeight="1">
      <c r="A146" s="2" t="s">
        <v>166</v>
      </c>
      <c r="B146" s="2"/>
      <c r="C146" s="95"/>
      <c r="D146" s="95"/>
      <c r="E146" s="95"/>
      <c r="F146" s="95"/>
      <c r="G146" s="95"/>
      <c r="H146" s="95"/>
      <c r="I146" s="95"/>
      <c r="J146" s="95"/>
    </row>
    <row r="147" spans="1:10">
      <c r="A147" s="2"/>
      <c r="B147" s="2"/>
      <c r="C147" s="95"/>
      <c r="D147" s="95"/>
      <c r="E147" s="95"/>
      <c r="F147" s="95"/>
      <c r="G147" s="95"/>
      <c r="H147" s="95"/>
      <c r="I147" s="95"/>
      <c r="J147" s="95"/>
    </row>
    <row r="148" spans="1:10" ht="15.75" customHeight="1">
      <c r="A148" s="95"/>
      <c r="B148" s="115" t="s">
        <v>29</v>
      </c>
      <c r="C148" s="139" t="s">
        <v>85</v>
      </c>
      <c r="D148" s="128"/>
      <c r="E148" s="128"/>
      <c r="F148" s="189" t="s">
        <v>88</v>
      </c>
      <c r="G148" s="189" t="s">
        <v>75</v>
      </c>
      <c r="H148" s="220"/>
      <c r="I148" s="234" t="s">
        <v>57</v>
      </c>
      <c r="J148" s="228"/>
    </row>
    <row r="149" spans="1:10" ht="15.75" customHeight="1">
      <c r="A149" s="95"/>
      <c r="B149" s="116" t="s">
        <v>156</v>
      </c>
      <c r="C149" s="124"/>
      <c r="D149" s="145" t="s">
        <v>81</v>
      </c>
      <c r="E149" s="169"/>
      <c r="F149" s="190"/>
      <c r="G149" s="207"/>
      <c r="H149" s="221"/>
      <c r="I149" s="231"/>
      <c r="J149" s="225"/>
    </row>
    <row r="150" spans="1:10" ht="15.75" customHeight="1">
      <c r="A150" s="95"/>
      <c r="B150" s="117"/>
      <c r="C150" s="140"/>
      <c r="D150" s="154" t="s">
        <v>81</v>
      </c>
      <c r="E150" s="170"/>
      <c r="F150" s="191"/>
      <c r="G150" s="112"/>
      <c r="H150" s="222"/>
      <c r="I150" s="241"/>
      <c r="J150" s="226"/>
    </row>
    <row r="151" spans="1:10" ht="15.75" customHeight="1">
      <c r="A151" s="95"/>
      <c r="B151" s="118"/>
      <c r="C151" s="126"/>
      <c r="D151" s="147" t="s">
        <v>81</v>
      </c>
      <c r="E151" s="171"/>
      <c r="F151" s="192"/>
      <c r="G151" s="208"/>
      <c r="H151" s="223"/>
      <c r="I151" s="233"/>
      <c r="J151" s="227"/>
    </row>
    <row r="152" spans="1:10" ht="15.75" customHeight="1">
      <c r="A152" s="95"/>
      <c r="B152" s="119"/>
      <c r="C152" s="127" t="s">
        <v>39</v>
      </c>
      <c r="D152" s="148"/>
      <c r="E152" s="172"/>
      <c r="F152" s="193">
        <f>SUM(F149:F151)</f>
        <v>0</v>
      </c>
      <c r="G152" s="206">
        <f>SUM(G149:G151)</f>
        <v>0</v>
      </c>
      <c r="H152" s="224"/>
      <c r="I152" s="206">
        <f>SUM(I149:I151)</f>
        <v>0</v>
      </c>
      <c r="J152" s="228"/>
    </row>
    <row r="153" spans="1:10" ht="15.75" customHeight="1">
      <c r="A153" s="95"/>
      <c r="B153" s="116" t="s">
        <v>2</v>
      </c>
      <c r="C153" s="124"/>
      <c r="D153" s="145" t="s">
        <v>81</v>
      </c>
      <c r="E153" s="169"/>
      <c r="F153" s="190"/>
      <c r="G153" s="207"/>
      <c r="H153" s="221"/>
      <c r="I153" s="231"/>
      <c r="J153" s="225"/>
    </row>
    <row r="154" spans="1:10" ht="15.75" customHeight="1">
      <c r="A154" s="95"/>
      <c r="B154" s="117"/>
      <c r="C154" s="140"/>
      <c r="D154" s="154" t="s">
        <v>81</v>
      </c>
      <c r="E154" s="170"/>
      <c r="F154" s="191"/>
      <c r="G154" s="112"/>
      <c r="H154" s="222"/>
      <c r="I154" s="241"/>
      <c r="J154" s="226"/>
    </row>
    <row r="155" spans="1:10" ht="15.75" customHeight="1">
      <c r="A155" s="95"/>
      <c r="B155" s="118"/>
      <c r="C155" s="126"/>
      <c r="D155" s="147" t="s">
        <v>81</v>
      </c>
      <c r="E155" s="171"/>
      <c r="F155" s="192"/>
      <c r="G155" s="208"/>
      <c r="H155" s="223"/>
      <c r="I155" s="233"/>
      <c r="J155" s="227"/>
    </row>
    <row r="156" spans="1:10" ht="15.75" customHeight="1">
      <c r="A156" s="95"/>
      <c r="B156" s="119"/>
      <c r="C156" s="127" t="s">
        <v>39</v>
      </c>
      <c r="D156" s="148"/>
      <c r="E156" s="172"/>
      <c r="F156" s="193">
        <f>SUM(F153:F155)</f>
        <v>0</v>
      </c>
      <c r="G156" s="206">
        <f>SUM(G153:G155)</f>
        <v>0</v>
      </c>
      <c r="H156" s="224"/>
      <c r="I156" s="206">
        <f>SUM(I153:I155)</f>
        <v>0</v>
      </c>
      <c r="J156" s="228"/>
    </row>
    <row r="157" spans="1:10">
      <c r="A157" s="95"/>
      <c r="B157" s="95"/>
      <c r="C157" s="95"/>
      <c r="E157" s="95"/>
      <c r="F157" s="95"/>
      <c r="G157" s="95"/>
      <c r="H157" s="95"/>
      <c r="I157" s="95"/>
      <c r="J157" s="95"/>
    </row>
    <row r="158" spans="1:10" ht="15.75" customHeight="1">
      <c r="A158" s="2" t="s">
        <v>79</v>
      </c>
      <c r="B158" s="2"/>
      <c r="D158" s="95"/>
    </row>
    <row r="159" spans="1:10" ht="15.75" customHeight="1">
      <c r="A159" s="95"/>
      <c r="B159" s="2" t="s">
        <v>53</v>
      </c>
      <c r="D159" s="95"/>
      <c r="E159" s="173" t="s">
        <v>57</v>
      </c>
      <c r="F159" s="183" t="str">
        <f>IF(I152=0,"",I152)</f>
        <v/>
      </c>
      <c r="G159" s="2" t="s">
        <v>63</v>
      </c>
      <c r="H159" s="183">
        <v>7550</v>
      </c>
      <c r="I159" s="2" t="s">
        <v>21</v>
      </c>
      <c r="J159" s="249" t="str">
        <f>IF(F159="","",F159*H159)</f>
        <v/>
      </c>
    </row>
    <row r="160" spans="1:10" ht="15.75" customHeight="1">
      <c r="A160" s="95"/>
      <c r="B160" s="2" t="s">
        <v>100</v>
      </c>
      <c r="D160" s="95"/>
      <c r="E160" s="173" t="s">
        <v>57</v>
      </c>
      <c r="F160" s="183" t="str">
        <f>IF(I156=0,"",I156)</f>
        <v/>
      </c>
      <c r="G160" s="2" t="s">
        <v>63</v>
      </c>
      <c r="H160" s="183">
        <v>2760</v>
      </c>
      <c r="I160" s="2" t="s">
        <v>21</v>
      </c>
      <c r="J160" s="249" t="str">
        <f>IF(F160="","",F160*H160)</f>
        <v/>
      </c>
    </row>
    <row r="161" spans="1:10" ht="15.75" customHeight="1">
      <c r="A161" s="95" t="s">
        <v>213</v>
      </c>
      <c r="B161" s="2"/>
      <c r="D161" s="95"/>
      <c r="E161" s="173"/>
      <c r="F161" s="183"/>
      <c r="G161" s="2"/>
      <c r="H161" s="183"/>
      <c r="I161" s="2"/>
      <c r="J161" s="249"/>
    </row>
    <row r="162" spans="1:10" ht="15.75" customHeight="1">
      <c r="A162" s="95"/>
      <c r="B162" s="2" t="s">
        <v>53</v>
      </c>
      <c r="D162" s="95"/>
      <c r="E162" s="173" t="s">
        <v>57</v>
      </c>
      <c r="F162" s="183"/>
      <c r="G162" s="2" t="s">
        <v>63</v>
      </c>
      <c r="H162" s="183">
        <v>15100</v>
      </c>
      <c r="I162" s="2" t="s">
        <v>21</v>
      </c>
      <c r="J162" s="249" t="str">
        <f>IF(F162="","",F162*H162)</f>
        <v/>
      </c>
    </row>
    <row r="163" spans="1:10" ht="15.75" customHeight="1">
      <c r="A163" s="95"/>
      <c r="B163" s="2" t="s">
        <v>100</v>
      </c>
      <c r="D163" s="95"/>
      <c r="E163" s="173" t="s">
        <v>57</v>
      </c>
      <c r="F163" s="183"/>
      <c r="G163" s="2" t="s">
        <v>63</v>
      </c>
      <c r="H163" s="183">
        <v>5520</v>
      </c>
      <c r="I163" s="2" t="s">
        <v>21</v>
      </c>
      <c r="J163" s="249" t="str">
        <f>IF(F163="","",F163*H163)</f>
        <v/>
      </c>
    </row>
    <row r="164" spans="1:10" ht="15.75" customHeight="1">
      <c r="A164" s="95"/>
      <c r="B164" s="95"/>
      <c r="C164" s="95"/>
      <c r="D164" s="95"/>
      <c r="E164" s="106"/>
      <c r="F164" s="184"/>
      <c r="G164" s="2"/>
      <c r="H164" s="184"/>
      <c r="I164" s="235" t="s">
        <v>39</v>
      </c>
      <c r="J164" s="243">
        <f>SUM(J159:J163)</f>
        <v>0</v>
      </c>
    </row>
    <row r="165" spans="1:10">
      <c r="A165" s="95"/>
      <c r="B165" s="95"/>
      <c r="C165" s="95"/>
      <c r="D165" s="95"/>
      <c r="E165" s="106"/>
      <c r="F165" s="184"/>
      <c r="G165" s="2"/>
      <c r="H165" s="184"/>
      <c r="I165" s="2"/>
      <c r="J165" s="250"/>
    </row>
    <row r="166" spans="1:10">
      <c r="A166" s="95"/>
      <c r="B166" s="95"/>
      <c r="C166" s="95"/>
      <c r="D166" s="95"/>
      <c r="E166" s="106"/>
      <c r="F166" s="184"/>
      <c r="G166" s="2"/>
      <c r="H166" s="184"/>
      <c r="I166" s="2"/>
      <c r="J166" s="250"/>
    </row>
    <row r="167" spans="1:10" ht="20.100000000000001" customHeight="1">
      <c r="A167" s="2" t="s">
        <v>76</v>
      </c>
      <c r="B167" s="2"/>
      <c r="C167" s="95"/>
      <c r="D167" s="95"/>
      <c r="E167" s="106"/>
      <c r="F167" s="184"/>
      <c r="G167" s="2"/>
      <c r="H167" s="184"/>
      <c r="I167" s="2"/>
      <c r="J167" s="250"/>
    </row>
    <row r="168" spans="1:10">
      <c r="A168" s="2"/>
      <c r="B168" s="2"/>
      <c r="C168" s="95"/>
      <c r="D168" s="95"/>
      <c r="E168" s="106"/>
      <c r="F168" s="184"/>
      <c r="G168" s="2"/>
      <c r="H168" s="184"/>
      <c r="I168" s="2"/>
      <c r="J168" s="250"/>
    </row>
    <row r="169" spans="1:10" ht="45" customHeight="1">
      <c r="A169" s="2"/>
      <c r="B169" s="120" t="s">
        <v>52</v>
      </c>
      <c r="C169" s="141"/>
      <c r="D169" s="155"/>
      <c r="E169" s="162"/>
      <c r="F169" s="141"/>
      <c r="G169" s="141"/>
      <c r="H169" s="141"/>
      <c r="I169" s="141"/>
      <c r="J169" s="155"/>
    </row>
    <row r="170" spans="1:10" ht="20.100000000000001" customHeight="1">
      <c r="A170" s="2"/>
      <c r="B170" s="120" t="s">
        <v>82</v>
      </c>
      <c r="C170" s="141"/>
      <c r="D170" s="155"/>
      <c r="E170" s="162"/>
      <c r="F170" s="141"/>
      <c r="G170" s="141"/>
      <c r="H170" s="141"/>
      <c r="I170" s="141"/>
      <c r="J170" s="155"/>
    </row>
    <row r="171" spans="1:10" ht="20.100000000000001" customHeight="1">
      <c r="A171" s="2"/>
      <c r="B171" s="120" t="s">
        <v>46</v>
      </c>
      <c r="C171" s="141"/>
      <c r="D171" s="155"/>
      <c r="E171" s="162"/>
      <c r="F171" s="141"/>
      <c r="G171" s="141"/>
      <c r="H171" s="141"/>
      <c r="I171" s="141"/>
      <c r="J171" s="155"/>
    </row>
    <row r="172" spans="1:10" ht="20.100000000000001" customHeight="1">
      <c r="A172" s="2"/>
      <c r="B172" s="120" t="s">
        <v>99</v>
      </c>
      <c r="C172" s="141"/>
      <c r="D172" s="155"/>
      <c r="E172" s="162"/>
      <c r="F172" s="141"/>
      <c r="G172" s="141"/>
      <c r="H172" s="141"/>
      <c r="I172" s="141"/>
      <c r="J172" s="155"/>
    </row>
    <row r="173" spans="1:10">
      <c r="A173" s="2"/>
      <c r="B173" s="2"/>
      <c r="C173" s="95"/>
      <c r="D173" s="49"/>
      <c r="E173" s="174"/>
      <c r="F173" s="174"/>
      <c r="G173" s="174"/>
      <c r="H173" s="174"/>
      <c r="I173" s="174"/>
      <c r="J173" s="174"/>
    </row>
    <row r="174" spans="1:10" ht="15" customHeight="1">
      <c r="A174" s="2" t="s">
        <v>91</v>
      </c>
      <c r="B174" s="2"/>
      <c r="C174" s="95"/>
      <c r="D174" s="95"/>
      <c r="E174" s="95"/>
      <c r="F174" s="95"/>
      <c r="G174" s="95"/>
      <c r="H174" s="95"/>
      <c r="I174" s="95"/>
      <c r="J174" s="95"/>
    </row>
    <row r="175" spans="1:10">
      <c r="A175" s="95"/>
      <c r="B175" s="101" t="s">
        <v>55</v>
      </c>
      <c r="C175" s="128"/>
      <c r="D175" s="128"/>
      <c r="E175" s="128"/>
      <c r="F175" s="128"/>
      <c r="G175" s="128"/>
      <c r="H175" s="128"/>
      <c r="I175" s="128"/>
      <c r="J175" s="242"/>
    </row>
    <row r="176" spans="1:10" ht="78" customHeight="1">
      <c r="A176" s="95"/>
      <c r="B176" s="102"/>
      <c r="C176" s="64"/>
      <c r="D176" s="64"/>
      <c r="E176" s="64"/>
      <c r="F176" s="64"/>
      <c r="G176" s="64"/>
      <c r="H176" s="64"/>
      <c r="I176" s="64"/>
      <c r="J176" s="152"/>
    </row>
    <row r="177" spans="1:10">
      <c r="A177" s="95"/>
      <c r="B177" s="95"/>
      <c r="C177" s="95"/>
      <c r="D177" s="95"/>
      <c r="E177" s="106"/>
      <c r="F177" s="184"/>
      <c r="G177" s="2"/>
      <c r="H177" s="184"/>
      <c r="I177" s="2"/>
      <c r="J177" s="250"/>
    </row>
    <row r="178" spans="1:10" ht="15" customHeight="1">
      <c r="A178" s="2" t="s">
        <v>48</v>
      </c>
      <c r="B178" s="2"/>
      <c r="C178" s="95"/>
      <c r="D178" s="95"/>
      <c r="E178" s="106"/>
      <c r="F178" s="184"/>
      <c r="G178" s="2"/>
      <c r="H178" s="184"/>
      <c r="I178" s="2"/>
      <c r="J178" s="250"/>
    </row>
    <row r="179" spans="1:10" ht="20.100000000000001" customHeight="1">
      <c r="A179" s="95"/>
      <c r="B179" s="103" t="s">
        <v>92</v>
      </c>
      <c r="C179" s="129"/>
      <c r="D179" s="129"/>
      <c r="E179" s="149"/>
      <c r="F179" s="194" t="s">
        <v>93</v>
      </c>
      <c r="G179" s="141"/>
      <c r="H179" s="141"/>
      <c r="I179" s="155"/>
      <c r="J179" s="251" t="s">
        <v>10</v>
      </c>
    </row>
    <row r="180" spans="1:10" ht="20.100000000000001" customHeight="1">
      <c r="A180" s="95"/>
      <c r="B180" s="104"/>
      <c r="C180" s="129"/>
      <c r="D180" s="129"/>
      <c r="E180" s="149"/>
      <c r="F180" s="195"/>
      <c r="G180" s="141"/>
      <c r="H180" s="141"/>
      <c r="I180" s="155"/>
      <c r="J180" s="206"/>
    </row>
    <row r="181" spans="1:10" ht="20.100000000000001" customHeight="1">
      <c r="A181" s="95"/>
      <c r="B181" s="104"/>
      <c r="C181" s="129"/>
      <c r="D181" s="129"/>
      <c r="E181" s="149"/>
      <c r="F181" s="195"/>
      <c r="G181" s="141"/>
      <c r="H181" s="141"/>
      <c r="I181" s="155"/>
      <c r="J181" s="206"/>
    </row>
    <row r="182" spans="1:10">
      <c r="A182" s="95"/>
      <c r="B182" s="95"/>
      <c r="C182" s="2"/>
      <c r="D182" s="45"/>
      <c r="E182" s="45"/>
      <c r="F182" s="184"/>
      <c r="G182" s="45"/>
      <c r="H182" s="45"/>
      <c r="I182" s="45"/>
      <c r="J182" s="184"/>
    </row>
    <row r="183" spans="1:10" ht="15.75" customHeight="1">
      <c r="A183" s="2" t="s">
        <v>79</v>
      </c>
      <c r="B183" s="2"/>
      <c r="C183" s="95"/>
      <c r="E183" s="95"/>
      <c r="F183" s="95"/>
      <c r="G183" s="95"/>
      <c r="H183" s="95"/>
      <c r="I183" s="95"/>
      <c r="J183" s="95"/>
    </row>
    <row r="184" spans="1:10" ht="15.75" customHeight="1">
      <c r="A184" s="2"/>
      <c r="B184" s="2" t="s">
        <v>12</v>
      </c>
      <c r="E184" s="41" t="s">
        <v>103</v>
      </c>
      <c r="F184" s="41" t="str">
        <f>IF(C176="","なし","あり")</f>
        <v>なし</v>
      </c>
      <c r="G184" s="95"/>
      <c r="H184" s="184">
        <v>600000</v>
      </c>
      <c r="I184" s="2" t="s">
        <v>21</v>
      </c>
      <c r="J184" s="244" t="str">
        <f>IF(F184="あり",H184,"")</f>
        <v/>
      </c>
    </row>
    <row r="185" spans="1:10" ht="15.75" customHeight="1">
      <c r="A185" s="95"/>
      <c r="B185" s="2" t="s">
        <v>102</v>
      </c>
      <c r="D185" s="95"/>
      <c r="E185" s="173" t="s">
        <v>10</v>
      </c>
      <c r="F185" s="183" t="str">
        <f>IF(SUM(J180:J181)=0,"",SUM(J180:J181))</f>
        <v/>
      </c>
      <c r="G185" s="2" t="s">
        <v>32</v>
      </c>
      <c r="H185" s="184">
        <v>905000</v>
      </c>
      <c r="I185" s="2" t="s">
        <v>21</v>
      </c>
      <c r="J185" s="249" t="str">
        <f>IF(F185="","",F185*H185)</f>
        <v/>
      </c>
    </row>
    <row r="186" spans="1:10" ht="15.75" customHeight="1">
      <c r="A186" s="95"/>
      <c r="B186" s="95"/>
      <c r="C186" s="95"/>
      <c r="D186" s="95"/>
      <c r="E186" s="106"/>
      <c r="F186" s="184"/>
      <c r="G186" s="2"/>
      <c r="H186" s="184"/>
      <c r="I186" s="235" t="s">
        <v>39</v>
      </c>
      <c r="J186" s="243">
        <f>SUM(J184:J185)</f>
        <v>0</v>
      </c>
    </row>
    <row r="187" spans="1:10">
      <c r="A187" s="95"/>
      <c r="B187" s="95"/>
      <c r="C187" s="95"/>
      <c r="D187" s="95"/>
      <c r="E187" s="106"/>
      <c r="F187" s="184"/>
      <c r="G187" s="2"/>
      <c r="H187" s="184"/>
      <c r="I187" s="2"/>
      <c r="J187" s="250"/>
    </row>
    <row r="188" spans="1:10" ht="20.100000000000001" customHeight="1">
      <c r="A188" s="2" t="s">
        <v>7</v>
      </c>
      <c r="B188" s="2"/>
      <c r="C188" s="95"/>
      <c r="D188" s="95"/>
      <c r="E188" s="95"/>
      <c r="F188" s="95"/>
      <c r="G188" s="95"/>
      <c r="H188" s="95"/>
      <c r="I188" s="95"/>
      <c r="J188" s="95"/>
    </row>
    <row r="189" spans="1:10">
      <c r="A189" s="2"/>
      <c r="B189" s="2"/>
      <c r="C189" s="95"/>
      <c r="D189" s="95"/>
      <c r="E189" s="95"/>
      <c r="F189" s="95"/>
      <c r="G189" s="95"/>
      <c r="H189" s="95"/>
      <c r="I189" s="95"/>
      <c r="J189" s="95"/>
    </row>
    <row r="190" spans="1:10" ht="39" customHeight="1">
      <c r="A190" s="2"/>
      <c r="B190" s="120" t="s">
        <v>62</v>
      </c>
      <c r="C190" s="141"/>
      <c r="D190" s="155"/>
      <c r="E190" s="162"/>
      <c r="F190" s="141"/>
      <c r="G190" s="141"/>
      <c r="H190" s="141"/>
      <c r="I190" s="141"/>
      <c r="J190" s="155"/>
    </row>
    <row r="191" spans="1:10" ht="20.100000000000001" customHeight="1">
      <c r="A191" s="2"/>
      <c r="B191" s="120" t="s">
        <v>96</v>
      </c>
      <c r="C191" s="141"/>
      <c r="D191" s="155"/>
      <c r="E191" s="162"/>
      <c r="F191" s="141"/>
      <c r="G191" s="141"/>
      <c r="H191" s="141"/>
      <c r="I191" s="141"/>
      <c r="J191" s="155"/>
    </row>
    <row r="192" spans="1:10">
      <c r="A192" s="2"/>
      <c r="B192" s="2"/>
      <c r="C192" s="95"/>
      <c r="D192" s="49"/>
      <c r="E192" s="174"/>
      <c r="F192" s="174"/>
      <c r="G192" s="174"/>
      <c r="H192" s="174"/>
      <c r="I192" s="174"/>
      <c r="J192" s="174"/>
    </row>
    <row r="193" spans="1:10">
      <c r="A193" s="2" t="s">
        <v>84</v>
      </c>
      <c r="B193" s="2"/>
      <c r="D193" s="95"/>
      <c r="E193" s="95"/>
      <c r="F193" s="95"/>
      <c r="G193" s="95"/>
      <c r="H193" s="95"/>
      <c r="I193" s="95"/>
      <c r="J193" s="95"/>
    </row>
    <row r="194" spans="1:10" ht="15.75" customHeight="1">
      <c r="A194" s="95"/>
      <c r="B194" s="95"/>
      <c r="C194" s="121" t="s">
        <v>97</v>
      </c>
      <c r="D194" s="142"/>
      <c r="E194" s="142"/>
      <c r="F194" s="189" t="s">
        <v>88</v>
      </c>
      <c r="G194" s="189" t="s">
        <v>75</v>
      </c>
      <c r="H194" s="220"/>
      <c r="I194" s="234" t="s">
        <v>57</v>
      </c>
      <c r="J194" s="228"/>
    </row>
    <row r="195" spans="1:10" ht="15.75" customHeight="1">
      <c r="A195" s="95"/>
      <c r="B195" s="95"/>
      <c r="C195" s="124"/>
      <c r="D195" s="145" t="s">
        <v>81</v>
      </c>
      <c r="E195" s="169"/>
      <c r="F195" s="196"/>
      <c r="G195" s="207" t="str">
        <f>IF(C195="",IF(E195="","","開始日入力を"),IF(E195="","終了日入力を",_xlfn.DAYS(E195,C195)+1))</f>
        <v/>
      </c>
      <c r="H195" s="225"/>
      <c r="I195" s="231"/>
      <c r="J195" s="225"/>
    </row>
    <row r="196" spans="1:10" ht="15.75" customHeight="1">
      <c r="A196" s="95"/>
      <c r="B196" s="95"/>
      <c r="C196" s="125"/>
      <c r="D196" s="146" t="s">
        <v>81</v>
      </c>
      <c r="E196" s="175"/>
      <c r="F196" s="197"/>
      <c r="G196" s="112" t="str">
        <f>IF(C196="",IF(E196="","","開始日入力を"),IF(E196="","終了日入力を",_xlfn.DAYS(E196,C196)+1))</f>
        <v/>
      </c>
      <c r="H196" s="226"/>
      <c r="I196" s="241"/>
      <c r="J196" s="226"/>
    </row>
    <row r="197" spans="1:10" ht="15.75" customHeight="1">
      <c r="A197" s="95"/>
      <c r="B197" s="95"/>
      <c r="C197" s="126"/>
      <c r="D197" s="147" t="s">
        <v>81</v>
      </c>
      <c r="E197" s="171"/>
      <c r="F197" s="198"/>
      <c r="G197" s="208" t="str">
        <f>IF(C197="",IF(E197="","","開始日入力を"),IF(E197="","終了日入力を",_xlfn.DAYS(E197,C197)+1))</f>
        <v/>
      </c>
      <c r="H197" s="227"/>
      <c r="I197" s="233"/>
      <c r="J197" s="227"/>
    </row>
    <row r="198" spans="1:10" ht="15.75" customHeight="1">
      <c r="A198" s="95"/>
      <c r="B198" s="95"/>
      <c r="C198" s="127" t="s">
        <v>39</v>
      </c>
      <c r="D198" s="148"/>
      <c r="E198" s="172"/>
      <c r="F198" s="199">
        <f>SUM(F195:F197)</f>
        <v>0</v>
      </c>
      <c r="G198" s="206">
        <f>SUM(G195:G197)</f>
        <v>0</v>
      </c>
      <c r="H198" s="228"/>
      <c r="I198" s="206">
        <f>SUM(I195:I197)</f>
        <v>0</v>
      </c>
      <c r="J198" s="228"/>
    </row>
    <row r="199" spans="1:10">
      <c r="A199" s="2" t="s">
        <v>215</v>
      </c>
      <c r="B199" s="2"/>
      <c r="C199" s="93"/>
      <c r="D199" s="95"/>
      <c r="E199" s="95"/>
      <c r="F199" s="95"/>
      <c r="G199" s="95"/>
      <c r="H199" s="95"/>
      <c r="I199" s="95"/>
      <c r="J199" s="95"/>
    </row>
    <row r="200" spans="1:10" ht="15.75" customHeight="1">
      <c r="A200" s="95"/>
      <c r="B200" s="95"/>
      <c r="C200" s="121" t="s">
        <v>97</v>
      </c>
      <c r="D200" s="156"/>
      <c r="E200" s="156"/>
      <c r="F200" s="189" t="s">
        <v>88</v>
      </c>
      <c r="G200" s="189" t="s">
        <v>75</v>
      </c>
      <c r="H200" s="220"/>
      <c r="I200" s="234" t="s">
        <v>57</v>
      </c>
      <c r="J200" s="228"/>
    </row>
    <row r="201" spans="1:10" ht="15.75" customHeight="1">
      <c r="A201" s="95"/>
      <c r="B201" s="95"/>
      <c r="C201" s="124"/>
      <c r="D201" s="145" t="s">
        <v>81</v>
      </c>
      <c r="E201" s="169"/>
      <c r="F201" s="196"/>
      <c r="G201" s="207" t="str">
        <f>IF(C201="",IF(E201="","","開始日入力を"),IF(E201="","終了日入力を",_xlfn.DAYS(E201,C201)+1))</f>
        <v/>
      </c>
      <c r="H201" s="225"/>
      <c r="I201" s="231"/>
      <c r="J201" s="225"/>
    </row>
    <row r="202" spans="1:10" ht="15.75" customHeight="1">
      <c r="A202" s="95"/>
      <c r="B202" s="95"/>
      <c r="C202" s="125"/>
      <c r="D202" s="146" t="s">
        <v>81</v>
      </c>
      <c r="E202" s="175"/>
      <c r="F202" s="197"/>
      <c r="G202" s="112" t="str">
        <f>IF(C202="",IF(E202="","","開始日入力を"),IF(E202="","終了日入力を",_xlfn.DAYS(E202,C202)+1))</f>
        <v/>
      </c>
      <c r="H202" s="226"/>
      <c r="I202" s="241"/>
      <c r="J202" s="226"/>
    </row>
    <row r="203" spans="1:10" ht="15.75" customHeight="1">
      <c r="A203" s="95"/>
      <c r="B203" s="95"/>
      <c r="C203" s="126"/>
      <c r="D203" s="147" t="s">
        <v>81</v>
      </c>
      <c r="E203" s="171"/>
      <c r="F203" s="198"/>
      <c r="G203" s="208" t="str">
        <f>IF(C203="",IF(E203="","","開始日入力を"),IF(E203="","終了日入力を",_xlfn.DAYS(E203,C203)+1))</f>
        <v/>
      </c>
      <c r="H203" s="227"/>
      <c r="I203" s="233"/>
      <c r="J203" s="227"/>
    </row>
    <row r="204" spans="1:10">
      <c r="A204" s="95"/>
      <c r="B204" s="95"/>
      <c r="C204" s="127" t="s">
        <v>39</v>
      </c>
      <c r="D204" s="148"/>
      <c r="E204" s="172"/>
      <c r="F204" s="199">
        <f>SUM(F201:F203)</f>
        <v>0</v>
      </c>
      <c r="G204" s="206">
        <f>SUM(G201:G203)</f>
        <v>0</v>
      </c>
      <c r="H204" s="228"/>
      <c r="I204" s="206">
        <f>SUM(I201:I203)</f>
        <v>0</v>
      </c>
      <c r="J204" s="228"/>
    </row>
    <row r="205" spans="1:10" ht="20.100000000000001" customHeight="1">
      <c r="A205" s="95"/>
      <c r="B205" s="95"/>
      <c r="C205" s="95"/>
      <c r="D205" s="93"/>
      <c r="E205" s="95"/>
      <c r="F205" s="95"/>
      <c r="G205" s="95"/>
      <c r="H205" s="95"/>
      <c r="I205" s="95"/>
      <c r="J205" s="95"/>
    </row>
    <row r="206" spans="1:10" ht="20.100000000000001" customHeight="1">
      <c r="A206" s="2" t="s">
        <v>79</v>
      </c>
      <c r="B206" s="2"/>
      <c r="C206" s="95"/>
      <c r="D206" s="95"/>
      <c r="E206" s="106"/>
      <c r="F206" s="183"/>
      <c r="G206" s="2"/>
      <c r="H206" s="183"/>
      <c r="I206" s="2"/>
      <c r="J206" s="249" t="str">
        <f>IF(F206="","",F206*H206)</f>
        <v/>
      </c>
    </row>
    <row r="207" spans="1:10">
      <c r="A207" s="95"/>
      <c r="B207" s="2" t="s">
        <v>53</v>
      </c>
      <c r="C207" s="93"/>
      <c r="D207" s="95"/>
      <c r="E207" s="173" t="s">
        <v>57</v>
      </c>
      <c r="F207" s="183"/>
      <c r="G207" s="2" t="s">
        <v>63</v>
      </c>
      <c r="H207" s="183">
        <v>7550</v>
      </c>
      <c r="I207" s="2" t="s">
        <v>21</v>
      </c>
      <c r="J207" s="249" t="str">
        <f>IF(F207="","",F207*H207)</f>
        <v/>
      </c>
    </row>
    <row r="208" spans="1:10">
      <c r="A208" s="95"/>
      <c r="B208" s="2" t="s">
        <v>216</v>
      </c>
      <c r="C208" s="93"/>
      <c r="D208" s="95"/>
      <c r="E208" s="173" t="s">
        <v>57</v>
      </c>
      <c r="F208" s="183"/>
      <c r="G208" s="2" t="s">
        <v>63</v>
      </c>
      <c r="H208" s="183">
        <v>2760</v>
      </c>
      <c r="I208" s="2" t="s">
        <v>21</v>
      </c>
      <c r="J208" s="249" t="str">
        <f>IF(F208="","",F208*H208)</f>
        <v/>
      </c>
    </row>
    <row r="209" spans="1:10">
      <c r="A209" s="95" t="s">
        <v>213</v>
      </c>
      <c r="B209" s="2"/>
      <c r="C209" s="93"/>
      <c r="D209" s="95"/>
      <c r="E209" s="173"/>
      <c r="F209" s="183"/>
      <c r="G209" s="2"/>
      <c r="H209" s="183"/>
      <c r="I209" s="2"/>
      <c r="J209" s="249"/>
    </row>
    <row r="210" spans="1:10">
      <c r="A210" s="95"/>
      <c r="B210" s="2" t="s">
        <v>53</v>
      </c>
      <c r="C210" s="93"/>
      <c r="D210" s="95"/>
      <c r="E210" s="173" t="s">
        <v>57</v>
      </c>
      <c r="F210" s="183"/>
      <c r="G210" s="2" t="s">
        <v>63</v>
      </c>
      <c r="H210" s="183">
        <v>15100</v>
      </c>
      <c r="I210" s="2" t="s">
        <v>21</v>
      </c>
      <c r="J210" s="249" t="str">
        <f>IF(F210="","",F210*H210)</f>
        <v/>
      </c>
    </row>
    <row r="211" spans="1:10">
      <c r="A211" s="95"/>
      <c r="B211" s="2" t="s">
        <v>216</v>
      </c>
      <c r="C211" s="93"/>
      <c r="D211" s="95"/>
      <c r="E211" s="173" t="s">
        <v>57</v>
      </c>
      <c r="F211" s="183"/>
      <c r="G211" s="2" t="s">
        <v>63</v>
      </c>
      <c r="H211" s="183">
        <v>5520</v>
      </c>
      <c r="I211" s="2" t="s">
        <v>21</v>
      </c>
      <c r="J211" s="249" t="str">
        <f>IF(F211="","",F211*H211)</f>
        <v/>
      </c>
    </row>
    <row r="212" spans="1:10">
      <c r="A212" s="95"/>
      <c r="B212" s="95"/>
      <c r="C212" s="95"/>
      <c r="D212" s="95"/>
      <c r="E212" s="106"/>
      <c r="F212" s="184"/>
      <c r="G212" s="2"/>
      <c r="H212" s="184"/>
      <c r="I212" s="235" t="s">
        <v>39</v>
      </c>
      <c r="J212" s="243">
        <f>SUM(J207:J211)</f>
        <v>0</v>
      </c>
    </row>
  </sheetData>
  <mergeCells count="157">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4:D114"/>
    <mergeCell ref="E114:G114"/>
    <mergeCell ref="B116:D116"/>
    <mergeCell ref="E116:G116"/>
    <mergeCell ref="B117:D117"/>
    <mergeCell ref="E117:G117"/>
    <mergeCell ref="B118:D118"/>
    <mergeCell ref="E118:G118"/>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C148:E148"/>
    <mergeCell ref="G148:H148"/>
    <mergeCell ref="I148:J148"/>
    <mergeCell ref="G149:H149"/>
    <mergeCell ref="I149:J149"/>
    <mergeCell ref="G150:H150"/>
    <mergeCell ref="I150:J150"/>
    <mergeCell ref="G151:H151"/>
    <mergeCell ref="I151:J151"/>
    <mergeCell ref="C152:E152"/>
    <mergeCell ref="G152:H152"/>
    <mergeCell ref="I152:J152"/>
    <mergeCell ref="G153:H153"/>
    <mergeCell ref="I153:J153"/>
    <mergeCell ref="G154:H154"/>
    <mergeCell ref="I154:J154"/>
    <mergeCell ref="G155:H155"/>
    <mergeCell ref="I155:J155"/>
    <mergeCell ref="C156:E156"/>
    <mergeCell ref="G156:H156"/>
    <mergeCell ref="I156:J156"/>
    <mergeCell ref="B169:D169"/>
    <mergeCell ref="E169:J169"/>
    <mergeCell ref="B170:D170"/>
    <mergeCell ref="E170:J170"/>
    <mergeCell ref="B171:D171"/>
    <mergeCell ref="E171:J171"/>
    <mergeCell ref="B172:D172"/>
    <mergeCell ref="E172:J172"/>
    <mergeCell ref="B175:J175"/>
    <mergeCell ref="B176:J176"/>
    <mergeCell ref="B179:E179"/>
    <mergeCell ref="F179:I179"/>
    <mergeCell ref="B180:E180"/>
    <mergeCell ref="F180:I180"/>
    <mergeCell ref="B181:E181"/>
    <mergeCell ref="F181:I181"/>
    <mergeCell ref="B190:D190"/>
    <mergeCell ref="E190:J190"/>
    <mergeCell ref="B191:D191"/>
    <mergeCell ref="E191:J191"/>
    <mergeCell ref="C194:E194"/>
    <mergeCell ref="G194:H194"/>
    <mergeCell ref="I194:J194"/>
    <mergeCell ref="G195:H195"/>
    <mergeCell ref="I195:J195"/>
    <mergeCell ref="G196:H196"/>
    <mergeCell ref="I196:J196"/>
    <mergeCell ref="G197:H197"/>
    <mergeCell ref="I197:J197"/>
    <mergeCell ref="C198:E198"/>
    <mergeCell ref="G198:H198"/>
    <mergeCell ref="I198:J198"/>
    <mergeCell ref="C200:E200"/>
    <mergeCell ref="G200:H200"/>
    <mergeCell ref="I200:J200"/>
    <mergeCell ref="G201:H201"/>
    <mergeCell ref="I201:J201"/>
    <mergeCell ref="G202:H202"/>
    <mergeCell ref="I202:J202"/>
    <mergeCell ref="G203:H203"/>
    <mergeCell ref="I203:J203"/>
    <mergeCell ref="C204:E204"/>
    <mergeCell ref="G204:H204"/>
    <mergeCell ref="I204:J204"/>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49:B152"/>
    <mergeCell ref="B153:B156"/>
  </mergeCells>
  <phoneticPr fontId="19"/>
  <dataValidations count="1">
    <dataValidation type="list" allowBlank="1" showDropDown="0" showInputMessage="1" showErrorMessage="1" sqref="I134">
      <formula1>",有,無"</formula1>
    </dataValidation>
  </dataValidations>
  <pageMargins left="0.78740157480314943" right="0.78740157480314943" top="0.98425196850393681" bottom="0.98425196850393681" header="0.51181102362204722" footer="0.51181102362204722"/>
  <pageSetup paperSize="9" scale="95" fitToWidth="1" fitToHeight="2" orientation="portrait" usePrinterDefaults="1" r:id="rId1"/>
  <headerFooter alignWithMargins="0"/>
  <rowBreaks count="4" manualBreakCount="4">
    <brk id="62" max="10" man="1"/>
    <brk id="110" max="10" man="1"/>
    <brk id="145" max="10" man="1"/>
    <brk id="187"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50"/>
  </sheetPr>
  <dimension ref="A1:IW25"/>
  <sheetViews>
    <sheetView workbookViewId="0">
      <selection activeCell="G29" sqref="G29"/>
    </sheetView>
  </sheetViews>
  <sheetFormatPr defaultRowHeight="13.5"/>
  <cols>
    <col min="1" max="1" width="2.5" style="252" customWidth="1"/>
    <col min="2" max="2" width="20" style="252" customWidth="1"/>
    <col min="3" max="3" width="18.75" style="252" customWidth="1"/>
    <col min="4" max="5" width="18.75" style="95" customWidth="1"/>
    <col min="6" max="6" width="12" style="252" customWidth="1"/>
    <col min="7" max="257" width="9" style="252" bestFit="1" customWidth="1"/>
    <col min="258" max="16384" width="9" style="95" customWidth="1"/>
  </cols>
  <sheetData>
    <row r="1" spans="1:6" ht="16.5" customHeight="1">
      <c r="A1" s="252" t="s">
        <v>179</v>
      </c>
    </row>
    <row r="2" spans="1:6" ht="31.5" customHeight="1">
      <c r="A2" s="253" t="s">
        <v>139</v>
      </c>
      <c r="B2" s="2"/>
      <c r="C2" s="2"/>
      <c r="D2" s="2"/>
      <c r="E2" s="2"/>
      <c r="F2" s="2"/>
    </row>
    <row r="3" spans="1:6" ht="29.25" customHeight="1">
      <c r="A3" s="252" t="s">
        <v>117</v>
      </c>
      <c r="D3" s="268"/>
      <c r="E3" s="268"/>
    </row>
    <row r="4" spans="1:6" ht="29.25" customHeight="1">
      <c r="B4" s="251" t="s">
        <v>8</v>
      </c>
      <c r="C4" s="251" t="s">
        <v>122</v>
      </c>
      <c r="D4" s="251" t="s">
        <v>141</v>
      </c>
      <c r="E4" s="251" t="s">
        <v>87</v>
      </c>
      <c r="F4" s="251" t="s">
        <v>107</v>
      </c>
    </row>
    <row r="5" spans="1:6" ht="12.75" customHeight="1">
      <c r="B5" s="254"/>
      <c r="C5" s="257" t="s">
        <v>37</v>
      </c>
      <c r="D5" s="257" t="s">
        <v>37</v>
      </c>
      <c r="E5" s="257" t="s">
        <v>37</v>
      </c>
      <c r="F5" s="254"/>
    </row>
    <row r="6" spans="1:6" ht="29.25" customHeight="1">
      <c r="B6" s="255" t="s">
        <v>119</v>
      </c>
      <c r="C6" s="258"/>
      <c r="D6" s="258"/>
      <c r="E6" s="258"/>
      <c r="F6" s="255"/>
    </row>
    <row r="7" spans="1:6" ht="29.25" customHeight="1">
      <c r="B7" s="267" t="s">
        <v>120</v>
      </c>
      <c r="C7" s="256"/>
      <c r="D7" s="256"/>
      <c r="E7" s="256"/>
      <c r="F7" s="256"/>
    </row>
    <row r="8" spans="1:6" ht="29.25" customHeight="1">
      <c r="B8" s="256" t="s">
        <v>121</v>
      </c>
      <c r="C8" s="256"/>
      <c r="D8" s="256"/>
      <c r="E8" s="256"/>
      <c r="F8" s="256"/>
    </row>
    <row r="9" spans="1:6" ht="29.25" customHeight="1">
      <c r="B9" s="251" t="s">
        <v>39</v>
      </c>
      <c r="C9" s="256"/>
      <c r="D9" s="256"/>
      <c r="E9" s="256"/>
      <c r="F9" s="256"/>
    </row>
    <row r="10" spans="1:6" ht="29.25" customHeight="1">
      <c r="D10" s="268"/>
      <c r="E10" s="268"/>
    </row>
    <row r="11" spans="1:6" ht="29.25" customHeight="1">
      <c r="A11" s="252" t="s">
        <v>45</v>
      </c>
      <c r="D11" s="268"/>
      <c r="E11" s="268"/>
    </row>
    <row r="12" spans="1:6" ht="29.25" customHeight="1">
      <c r="B12" s="251" t="s">
        <v>8</v>
      </c>
      <c r="C12" s="251" t="s">
        <v>122</v>
      </c>
      <c r="D12" s="251" t="s">
        <v>141</v>
      </c>
      <c r="E12" s="251" t="s">
        <v>87</v>
      </c>
      <c r="F12" s="251" t="s">
        <v>123</v>
      </c>
    </row>
    <row r="13" spans="1:6" ht="12.75" customHeight="1">
      <c r="B13" s="254"/>
      <c r="C13" s="257" t="s">
        <v>37</v>
      </c>
      <c r="D13" s="257" t="s">
        <v>37</v>
      </c>
      <c r="E13" s="257" t="s">
        <v>37</v>
      </c>
      <c r="F13" s="254"/>
    </row>
    <row r="14" spans="1:6" ht="29.25" customHeight="1">
      <c r="B14" s="255"/>
      <c r="C14" s="258"/>
      <c r="D14" s="258"/>
      <c r="E14" s="258"/>
      <c r="F14" s="255"/>
    </row>
    <row r="15" spans="1:6" ht="29.25" customHeight="1">
      <c r="B15" s="256"/>
      <c r="C15" s="256"/>
      <c r="D15" s="256"/>
      <c r="E15" s="256"/>
      <c r="F15" s="256"/>
    </row>
    <row r="16" spans="1:6" ht="29.25" customHeight="1">
      <c r="B16" s="256"/>
      <c r="C16" s="256"/>
      <c r="D16" s="256"/>
      <c r="E16" s="256"/>
      <c r="F16" s="256"/>
    </row>
    <row r="17" spans="2:6" ht="29.25" customHeight="1">
      <c r="B17" s="256"/>
      <c r="C17" s="256"/>
      <c r="D17" s="256"/>
      <c r="E17" s="256"/>
      <c r="F17" s="256"/>
    </row>
    <row r="18" spans="2:6" ht="29.25" customHeight="1">
      <c r="B18" s="256"/>
      <c r="C18" s="256"/>
      <c r="D18" s="256"/>
      <c r="E18" s="256"/>
      <c r="F18" s="256"/>
    </row>
    <row r="19" spans="2:6" ht="29.25" customHeight="1">
      <c r="B19" s="256"/>
      <c r="C19" s="256"/>
      <c r="D19" s="256"/>
      <c r="E19" s="256"/>
      <c r="F19" s="256"/>
    </row>
    <row r="20" spans="2:6" ht="29.25" customHeight="1">
      <c r="B20" s="256"/>
      <c r="C20" s="256"/>
      <c r="D20" s="256"/>
      <c r="E20" s="256"/>
      <c r="F20" s="256"/>
    </row>
    <row r="21" spans="2:6" ht="29.25" customHeight="1">
      <c r="B21" s="256"/>
      <c r="C21" s="256"/>
      <c r="D21" s="256"/>
      <c r="E21" s="256"/>
      <c r="F21" s="256"/>
    </row>
    <row r="22" spans="2:6" ht="29.25" customHeight="1">
      <c r="B22" s="256"/>
      <c r="C22" s="256"/>
      <c r="D22" s="256"/>
      <c r="E22" s="256"/>
      <c r="F22" s="256"/>
    </row>
    <row r="23" spans="2:6" ht="29.25" customHeight="1">
      <c r="B23" s="256"/>
      <c r="C23" s="256"/>
      <c r="D23" s="256"/>
      <c r="E23" s="256"/>
      <c r="F23" s="256"/>
    </row>
    <row r="24" spans="2:6" ht="29.25" customHeight="1">
      <c r="B24" s="256"/>
      <c r="C24" s="256"/>
      <c r="D24" s="256"/>
      <c r="E24" s="256"/>
      <c r="F24" s="256"/>
    </row>
    <row r="25" spans="2:6" ht="29.25" customHeight="1">
      <c r="B25" s="251" t="s">
        <v>39</v>
      </c>
      <c r="C25" s="256"/>
      <c r="D25" s="256"/>
      <c r="E25" s="256"/>
      <c r="F25" s="256"/>
    </row>
  </sheetData>
  <mergeCells count="1">
    <mergeCell ref="A2:F2"/>
  </mergeCells>
  <phoneticPr fontId="19"/>
  <pageMargins left="0.78740157480314943" right="0.78740157480314943" top="0.98425196850393681" bottom="0.98425196850393681" header="0.51181102362204722" footer="0.51181102362204722"/>
  <pageSetup paperSize="9" scale="9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A1:F59"/>
  <sheetViews>
    <sheetView workbookViewId="0">
      <selection activeCell="B26" sqref="B26"/>
    </sheetView>
  </sheetViews>
  <sheetFormatPr defaultRowHeight="12"/>
  <cols>
    <col min="1" max="1" width="4.25" style="47" customWidth="1"/>
    <col min="2" max="2" width="16" style="47" customWidth="1"/>
    <col min="3" max="3" width="16.875" style="48" customWidth="1"/>
    <col min="4" max="4" width="21.375" style="47" customWidth="1"/>
    <col min="5" max="5" width="10.375" style="47" customWidth="1"/>
    <col min="6" max="6" width="18" style="47" customWidth="1"/>
    <col min="7" max="16384" width="9" style="47" customWidth="1"/>
  </cols>
  <sheetData>
    <row r="1" spans="1:6" ht="13.5">
      <c r="A1" s="49" t="s">
        <v>69</v>
      </c>
      <c r="B1" s="49"/>
      <c r="D1" s="48"/>
      <c r="E1" s="48"/>
      <c r="F1" s="48"/>
    </row>
    <row r="2" spans="1:6" ht="13.5">
      <c r="A2" s="50" t="s">
        <v>22</v>
      </c>
      <c r="B2" s="50"/>
      <c r="C2" s="50"/>
      <c r="D2" s="50"/>
      <c r="E2" s="50"/>
      <c r="F2" s="50"/>
    </row>
    <row r="3" spans="1:6">
      <c r="A3" s="51"/>
      <c r="B3" s="51"/>
      <c r="C3" s="51"/>
      <c r="D3" s="51"/>
      <c r="E3" s="51"/>
      <c r="F3" s="51"/>
    </row>
    <row r="4" spans="1:6" ht="20.100000000000001" customHeight="1">
      <c r="A4" s="48"/>
      <c r="B4" s="56" t="str">
        <f>'別紙１ －１'!B4</f>
        <v>施設名　（　　　　　　　　　　　　　　　　）</v>
      </c>
      <c r="C4" s="64"/>
      <c r="D4" s="64"/>
      <c r="E4" s="64"/>
      <c r="F4" s="64"/>
    </row>
    <row r="5" spans="1:6">
      <c r="A5" s="52" t="s">
        <v>29</v>
      </c>
      <c r="B5" s="57"/>
      <c r="C5" s="65" t="s">
        <v>3</v>
      </c>
      <c r="D5" s="72"/>
      <c r="E5" s="79" t="s">
        <v>118</v>
      </c>
      <c r="F5" s="89"/>
    </row>
    <row r="6" spans="1:6">
      <c r="A6" s="53"/>
      <c r="B6" s="58"/>
      <c r="C6" s="66" t="s">
        <v>37</v>
      </c>
      <c r="D6" s="73"/>
      <c r="E6" s="80" t="s">
        <v>37</v>
      </c>
      <c r="F6" s="90"/>
    </row>
    <row r="7" spans="1:6" ht="13.5" customHeight="1">
      <c r="A7" s="54" t="s">
        <v>167</v>
      </c>
      <c r="B7" s="59"/>
      <c r="C7" s="67"/>
      <c r="D7" s="74"/>
      <c r="E7" s="81"/>
      <c r="F7" s="91"/>
    </row>
    <row r="8" spans="1:6" ht="13.5" customHeight="1">
      <c r="A8" s="54" t="s">
        <v>20</v>
      </c>
      <c r="B8" s="59"/>
      <c r="C8" s="67"/>
      <c r="D8" s="75" t="s">
        <v>175</v>
      </c>
      <c r="E8" s="82"/>
      <c r="F8" s="91"/>
    </row>
    <row r="9" spans="1:6" ht="13.5" customHeight="1">
      <c r="A9" s="54"/>
      <c r="B9" s="48"/>
      <c r="C9" s="67"/>
      <c r="D9" s="75"/>
      <c r="E9" s="83"/>
      <c r="F9" s="91"/>
    </row>
    <row r="10" spans="1:6" ht="13.5" customHeight="1">
      <c r="A10" s="54"/>
      <c r="B10" s="60" t="s">
        <v>112</v>
      </c>
      <c r="C10" s="68"/>
      <c r="D10" s="74"/>
      <c r="E10" s="82"/>
      <c r="F10" s="91"/>
    </row>
    <row r="11" spans="1:6" ht="13.5" customHeight="1">
      <c r="A11" s="54"/>
      <c r="B11" s="59"/>
      <c r="C11" s="67"/>
      <c r="D11" s="74"/>
      <c r="E11" s="81"/>
      <c r="F11" s="91"/>
    </row>
    <row r="12" spans="1:6" ht="13.5" customHeight="1">
      <c r="A12" s="54" t="s">
        <v>109</v>
      </c>
      <c r="B12" s="59"/>
      <c r="C12" s="67"/>
      <c r="D12" s="74"/>
      <c r="E12" s="81"/>
      <c r="F12" s="91"/>
    </row>
    <row r="13" spans="1:6" ht="13.5" customHeight="1">
      <c r="A13" s="54"/>
      <c r="B13" s="59" t="s">
        <v>155</v>
      </c>
      <c r="C13" s="67"/>
      <c r="D13" s="74"/>
      <c r="E13" s="81"/>
      <c r="F13" s="91"/>
    </row>
    <row r="14" spans="1:6" ht="13.5" customHeight="1">
      <c r="A14" s="54"/>
      <c r="B14" s="59" t="s">
        <v>23</v>
      </c>
      <c r="C14" s="67"/>
      <c r="D14" s="74"/>
      <c r="E14" s="81"/>
      <c r="F14" s="91"/>
    </row>
    <row r="15" spans="1:6" ht="13.5" customHeight="1">
      <c r="A15" s="54"/>
      <c r="B15" s="59" t="s">
        <v>111</v>
      </c>
      <c r="C15" s="67"/>
      <c r="D15" s="74"/>
      <c r="E15" s="82"/>
      <c r="F15" s="91"/>
    </row>
    <row r="16" spans="1:6" ht="13.5" customHeight="1">
      <c r="A16" s="54"/>
      <c r="B16" s="60" t="s">
        <v>112</v>
      </c>
      <c r="C16" s="68"/>
      <c r="D16" s="74"/>
      <c r="E16" s="82"/>
      <c r="F16" s="91"/>
    </row>
    <row r="17" spans="1:6" ht="13.5" customHeight="1">
      <c r="A17" s="54"/>
      <c r="B17" s="61"/>
      <c r="C17" s="67"/>
      <c r="D17" s="74"/>
      <c r="E17" s="82"/>
      <c r="F17" s="91"/>
    </row>
    <row r="18" spans="1:6" ht="13.5" customHeight="1">
      <c r="A18" s="54" t="s">
        <v>144</v>
      </c>
      <c r="B18" s="59"/>
      <c r="C18" s="67"/>
      <c r="D18" s="74"/>
      <c r="E18" s="81"/>
      <c r="F18" s="91"/>
    </row>
    <row r="19" spans="1:6" ht="13.5" customHeight="1">
      <c r="A19" s="54"/>
      <c r="B19" s="59" t="s">
        <v>110</v>
      </c>
      <c r="C19" s="67"/>
      <c r="D19" s="74"/>
      <c r="E19" s="81"/>
      <c r="F19" s="91"/>
    </row>
    <row r="20" spans="1:6" ht="13.5" customHeight="1">
      <c r="A20" s="54"/>
      <c r="B20" s="59" t="s">
        <v>23</v>
      </c>
      <c r="C20" s="67"/>
      <c r="D20" s="74"/>
      <c r="E20" s="81"/>
      <c r="F20" s="91"/>
    </row>
    <row r="21" spans="1:6" ht="13.5" customHeight="1">
      <c r="A21" s="54"/>
      <c r="B21" s="59" t="s">
        <v>111</v>
      </c>
      <c r="C21" s="67"/>
      <c r="D21" s="74"/>
      <c r="E21" s="82"/>
      <c r="F21" s="91"/>
    </row>
    <row r="22" spans="1:6" ht="13.5" customHeight="1">
      <c r="A22" s="54"/>
      <c r="B22" s="60" t="s">
        <v>112</v>
      </c>
      <c r="C22" s="68"/>
      <c r="D22" s="74"/>
      <c r="E22" s="82"/>
      <c r="F22" s="91"/>
    </row>
    <row r="23" spans="1:6" ht="13.5" customHeight="1">
      <c r="A23" s="54"/>
      <c r="B23" s="61"/>
      <c r="C23" s="67"/>
      <c r="D23" s="74"/>
      <c r="E23" s="82"/>
      <c r="F23" s="91"/>
    </row>
    <row r="24" spans="1:6" ht="13.5" customHeight="1">
      <c r="A24" s="53"/>
      <c r="B24" s="62" t="s">
        <v>114</v>
      </c>
      <c r="C24" s="69"/>
      <c r="D24" s="76"/>
      <c r="E24" s="84"/>
      <c r="F24" s="90"/>
    </row>
    <row r="25" spans="1:6" ht="13.5" customHeight="1">
      <c r="A25" s="54" t="s">
        <v>164</v>
      </c>
      <c r="B25" s="59"/>
      <c r="C25" s="67"/>
      <c r="D25" s="74"/>
      <c r="E25" s="81"/>
      <c r="F25" s="91"/>
    </row>
    <row r="26" spans="1:6" ht="13.5" customHeight="1">
      <c r="A26" s="54" t="s">
        <v>20</v>
      </c>
      <c r="B26" s="59"/>
      <c r="C26" s="67"/>
      <c r="D26" s="75" t="s">
        <v>175</v>
      </c>
      <c r="E26" s="82"/>
      <c r="F26" s="91"/>
    </row>
    <row r="27" spans="1:6" ht="13.5" customHeight="1">
      <c r="A27" s="54"/>
      <c r="B27" s="48"/>
      <c r="C27" s="67"/>
      <c r="D27" s="75"/>
      <c r="E27" s="83"/>
      <c r="F27" s="91"/>
    </row>
    <row r="28" spans="1:6" ht="13.5" customHeight="1">
      <c r="A28" s="53"/>
      <c r="B28" s="62" t="s">
        <v>114</v>
      </c>
      <c r="C28" s="69"/>
      <c r="D28" s="76"/>
      <c r="E28" s="84"/>
      <c r="F28" s="90"/>
    </row>
    <row r="29" spans="1:6" ht="13.5" customHeight="1">
      <c r="A29" s="54" t="s">
        <v>128</v>
      </c>
      <c r="B29" s="59"/>
      <c r="C29" s="67"/>
      <c r="D29" s="74"/>
      <c r="E29" s="81"/>
      <c r="F29" s="91"/>
    </row>
    <row r="30" spans="1:6" ht="13.5" customHeight="1">
      <c r="A30" s="54" t="s">
        <v>176</v>
      </c>
      <c r="B30" s="59"/>
      <c r="C30" s="67"/>
      <c r="D30" s="75"/>
      <c r="E30" s="82"/>
      <c r="F30" s="91"/>
    </row>
    <row r="31" spans="1:6" ht="13.5" customHeight="1">
      <c r="A31" s="54"/>
      <c r="B31" s="48" t="s">
        <v>116</v>
      </c>
      <c r="C31" s="67"/>
      <c r="D31" s="75"/>
      <c r="E31" s="83"/>
      <c r="F31" s="91"/>
    </row>
    <row r="32" spans="1:6" ht="13.5" customHeight="1">
      <c r="A32" s="54"/>
      <c r="B32" s="59" t="s">
        <v>111</v>
      </c>
      <c r="C32" s="67"/>
      <c r="D32" s="75"/>
      <c r="E32" s="83"/>
      <c r="F32" s="91"/>
    </row>
    <row r="33" spans="1:6" ht="13.5" customHeight="1">
      <c r="A33" s="54"/>
      <c r="B33" s="60" t="s">
        <v>112</v>
      </c>
      <c r="C33" s="68"/>
      <c r="D33" s="74"/>
      <c r="E33" s="82"/>
      <c r="F33" s="91"/>
    </row>
    <row r="34" spans="1:6" ht="13.5" customHeight="1">
      <c r="A34" s="54"/>
      <c r="B34" s="59"/>
      <c r="C34" s="67"/>
      <c r="D34" s="74"/>
      <c r="E34" s="81"/>
      <c r="F34" s="91"/>
    </row>
    <row r="35" spans="1:6" ht="13.5" customHeight="1">
      <c r="A35" s="54" t="s">
        <v>177</v>
      </c>
      <c r="B35" s="59"/>
      <c r="C35" s="67"/>
      <c r="D35" s="74"/>
      <c r="E35" s="81"/>
      <c r="F35" s="91"/>
    </row>
    <row r="36" spans="1:6" ht="13.5" customHeight="1">
      <c r="A36" s="54"/>
      <c r="B36" s="59"/>
      <c r="C36" s="67"/>
      <c r="D36" s="74" t="s">
        <v>9</v>
      </c>
      <c r="E36" s="81"/>
      <c r="F36" s="91"/>
    </row>
    <row r="37" spans="1:6" ht="13.5" customHeight="1">
      <c r="A37" s="54"/>
      <c r="B37" s="59"/>
      <c r="C37" s="67"/>
      <c r="D37" s="74"/>
      <c r="E37" s="82"/>
      <c r="F37" s="91"/>
    </row>
    <row r="38" spans="1:6" ht="13.5" customHeight="1">
      <c r="A38" s="54"/>
      <c r="B38" s="60" t="s">
        <v>112</v>
      </c>
      <c r="C38" s="68"/>
      <c r="D38" s="74"/>
      <c r="E38" s="82"/>
      <c r="F38" s="91"/>
    </row>
    <row r="39" spans="1:6" ht="13.5" customHeight="1">
      <c r="A39" s="54"/>
      <c r="B39" s="61"/>
      <c r="C39" s="67"/>
      <c r="D39" s="74"/>
      <c r="E39" s="82"/>
      <c r="F39" s="91"/>
    </row>
    <row r="40" spans="1:6" ht="13.5" customHeight="1">
      <c r="A40" s="53"/>
      <c r="B40" s="62" t="s">
        <v>114</v>
      </c>
      <c r="C40" s="69"/>
      <c r="D40" s="76"/>
      <c r="E40" s="84"/>
      <c r="F40" s="90"/>
    </row>
    <row r="41" spans="1:6" ht="13.5" customHeight="1">
      <c r="A41" s="54" t="s">
        <v>166</v>
      </c>
      <c r="B41" s="59"/>
      <c r="C41" s="67"/>
      <c r="D41" s="74"/>
      <c r="E41" s="81"/>
      <c r="F41" s="91"/>
    </row>
    <row r="42" spans="1:6" ht="13.5" customHeight="1">
      <c r="A42" s="54"/>
      <c r="B42" s="59" t="s">
        <v>54</v>
      </c>
      <c r="C42" s="67"/>
      <c r="D42" s="74"/>
      <c r="E42" s="82"/>
      <c r="F42" s="91"/>
    </row>
    <row r="43" spans="1:6" ht="13.5" customHeight="1">
      <c r="A43" s="54"/>
      <c r="B43" s="59" t="s">
        <v>49</v>
      </c>
      <c r="C43" s="67"/>
      <c r="D43" s="74"/>
      <c r="E43" s="82"/>
      <c r="F43" s="91"/>
    </row>
    <row r="44" spans="1:6" ht="13.5" customHeight="1">
      <c r="A44" s="54"/>
      <c r="B44" s="59" t="s">
        <v>115</v>
      </c>
      <c r="C44" s="67"/>
      <c r="D44" s="74"/>
      <c r="E44" s="82"/>
      <c r="F44" s="91"/>
    </row>
    <row r="45" spans="1:6" ht="13.5" customHeight="1">
      <c r="A45" s="54"/>
      <c r="B45" s="59" t="s">
        <v>111</v>
      </c>
      <c r="C45" s="67"/>
      <c r="D45" s="74"/>
      <c r="E45" s="82"/>
      <c r="F45" s="91"/>
    </row>
    <row r="46" spans="1:6" ht="13.5" customHeight="1">
      <c r="A46" s="53"/>
      <c r="B46" s="62" t="s">
        <v>114</v>
      </c>
      <c r="C46" s="69"/>
      <c r="D46" s="76"/>
      <c r="E46" s="84"/>
      <c r="F46" s="90"/>
    </row>
    <row r="47" spans="1:6" ht="13.5" customHeight="1">
      <c r="A47" s="54" t="s">
        <v>76</v>
      </c>
      <c r="B47" s="59"/>
      <c r="C47" s="67"/>
      <c r="D47" s="74"/>
      <c r="E47" s="85"/>
      <c r="F47" s="91"/>
    </row>
    <row r="48" spans="1:6" ht="13.5" customHeight="1">
      <c r="A48" s="54"/>
      <c r="B48" s="59" t="s">
        <v>110</v>
      </c>
      <c r="C48" s="70"/>
      <c r="D48" s="77"/>
      <c r="E48" s="86"/>
      <c r="F48" s="91"/>
    </row>
    <row r="49" spans="1:6" ht="13.5" customHeight="1">
      <c r="A49" s="54"/>
      <c r="B49" s="59" t="s">
        <v>23</v>
      </c>
      <c r="C49" s="67"/>
      <c r="D49" s="74"/>
      <c r="E49" s="81"/>
      <c r="F49" s="91"/>
    </row>
    <row r="50" spans="1:6" ht="13.5" customHeight="1">
      <c r="A50" s="54"/>
      <c r="B50" s="59" t="s">
        <v>116</v>
      </c>
      <c r="C50" s="67"/>
      <c r="D50" s="75"/>
      <c r="E50" s="82"/>
      <c r="F50" s="91"/>
    </row>
    <row r="51" spans="1:6" ht="13.5" customHeight="1">
      <c r="A51" s="54"/>
      <c r="B51" s="59" t="s">
        <v>111</v>
      </c>
      <c r="C51" s="67"/>
      <c r="D51" s="74"/>
      <c r="E51" s="81"/>
      <c r="F51" s="91"/>
    </row>
    <row r="52" spans="1:6" ht="13.5" customHeight="1">
      <c r="A52" s="53"/>
      <c r="B52" s="62" t="s">
        <v>114</v>
      </c>
      <c r="C52" s="69"/>
      <c r="D52" s="76"/>
      <c r="E52" s="84"/>
      <c r="F52" s="90"/>
    </row>
    <row r="53" spans="1:6" ht="13.5" customHeight="1">
      <c r="A53" s="54" t="s">
        <v>168</v>
      </c>
      <c r="B53" s="59"/>
      <c r="C53" s="67"/>
      <c r="D53" s="75"/>
      <c r="E53" s="82"/>
      <c r="F53" s="91"/>
    </row>
    <row r="54" spans="1:6" ht="13.5" customHeight="1">
      <c r="A54" s="54"/>
      <c r="B54" s="59" t="s">
        <v>54</v>
      </c>
      <c r="C54" s="67"/>
      <c r="D54" s="74"/>
      <c r="E54" s="82"/>
      <c r="F54" s="91"/>
    </row>
    <row r="55" spans="1:6" ht="13.5" customHeight="1">
      <c r="A55" s="54"/>
      <c r="B55" s="59" t="s">
        <v>49</v>
      </c>
      <c r="C55" s="67"/>
      <c r="D55" s="74"/>
      <c r="E55" s="82"/>
      <c r="F55" s="91"/>
    </row>
    <row r="56" spans="1:6" ht="13.5" customHeight="1">
      <c r="A56" s="54"/>
      <c r="B56" s="59" t="s">
        <v>115</v>
      </c>
      <c r="C56" s="67"/>
      <c r="D56" s="74"/>
      <c r="E56" s="82"/>
      <c r="F56" s="91"/>
    </row>
    <row r="57" spans="1:6" ht="13.5" customHeight="1">
      <c r="A57" s="54"/>
      <c r="B57" s="59" t="s">
        <v>111</v>
      </c>
      <c r="C57" s="67"/>
      <c r="D57" s="74"/>
      <c r="E57" s="81"/>
      <c r="F57" s="91"/>
    </row>
    <row r="58" spans="1:6" ht="13.5" customHeight="1">
      <c r="A58" s="53"/>
      <c r="B58" s="62" t="s">
        <v>114</v>
      </c>
      <c r="C58" s="69"/>
      <c r="D58" s="76"/>
      <c r="E58" s="87"/>
      <c r="F58" s="90"/>
    </row>
    <row r="59" spans="1:6" ht="13.5" customHeight="1">
      <c r="A59" s="55" t="s">
        <v>34</v>
      </c>
      <c r="B59" s="63"/>
      <c r="C59" s="71"/>
      <c r="D59" s="78"/>
      <c r="E59" s="88"/>
      <c r="F59" s="92"/>
    </row>
  </sheetData>
  <mergeCells count="5">
    <mergeCell ref="A1:B1"/>
    <mergeCell ref="A2:F2"/>
    <mergeCell ref="B4:F4"/>
    <mergeCell ref="A5:B5"/>
    <mergeCell ref="A59:B59"/>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0D7F0"/>
  </sheetPr>
  <dimension ref="A1:K216"/>
  <sheetViews>
    <sheetView showGridLines="0" view="pageBreakPreview" topLeftCell="A192" zoomScale="80" zoomScaleSheetLayoutView="80" workbookViewId="0">
      <selection activeCell="A191" sqref="A191:K216"/>
    </sheetView>
  </sheetViews>
  <sheetFormatPr defaultRowHeight="13.5"/>
  <cols>
    <col min="1" max="1" width="1.75" style="93" customWidth="1"/>
    <col min="2" max="2" width="7.5" style="93" customWidth="1"/>
    <col min="3" max="3" width="10.25" style="93" customWidth="1"/>
    <col min="4" max="4" width="3.5" style="93" bestFit="1" customWidth="1"/>
    <col min="5" max="5" width="10.25" style="93" customWidth="1"/>
    <col min="6" max="6" width="8.625" style="93" customWidth="1"/>
    <col min="7" max="7" width="7.625" style="93" bestFit="1" customWidth="1"/>
    <col min="8" max="8" width="12.125" style="93" customWidth="1"/>
    <col min="9" max="9" width="11.5" style="93" customWidth="1"/>
    <col min="10" max="10" width="16.25" style="93" bestFit="1" customWidth="1"/>
    <col min="11" max="11" width="1.25" style="93" customWidth="1"/>
  </cols>
  <sheetData>
    <row r="1" spans="1:11">
      <c r="A1" s="2" t="s">
        <v>71</v>
      </c>
      <c r="B1" s="2"/>
      <c r="C1" s="95"/>
      <c r="D1" s="95"/>
      <c r="E1" s="95"/>
      <c r="F1" s="95"/>
      <c r="G1" s="95"/>
      <c r="H1" s="95"/>
      <c r="I1" s="95"/>
      <c r="J1" s="95"/>
    </row>
    <row r="2" spans="1:11">
      <c r="A2" s="94" t="s">
        <v>73</v>
      </c>
      <c r="B2" s="94"/>
      <c r="C2" s="94"/>
      <c r="D2" s="94"/>
      <c r="E2" s="94"/>
      <c r="F2" s="94"/>
      <c r="G2" s="94"/>
      <c r="H2" s="94"/>
      <c r="I2" s="94"/>
      <c r="J2" s="94"/>
      <c r="K2" s="146"/>
    </row>
    <row r="3" spans="1:11" ht="20.100000000000001" customHeight="1">
      <c r="A3" s="2"/>
      <c r="B3" s="96"/>
      <c r="C3" s="93"/>
      <c r="D3" s="93"/>
      <c r="E3" s="93"/>
      <c r="F3" s="93"/>
      <c r="G3" s="93"/>
      <c r="H3" s="93"/>
      <c r="I3" s="93"/>
      <c r="J3" s="93"/>
      <c r="K3" s="45"/>
    </row>
    <row r="4" spans="1:11" ht="20.100000000000001" customHeight="1">
      <c r="A4" s="2" t="s">
        <v>65</v>
      </c>
      <c r="B4" s="2"/>
      <c r="C4" s="95"/>
      <c r="D4" s="95"/>
      <c r="E4" s="95"/>
      <c r="F4" s="95"/>
      <c r="G4" s="95"/>
      <c r="H4" s="95"/>
      <c r="I4" s="95"/>
      <c r="J4" s="95"/>
    </row>
    <row r="5" spans="1:11" ht="20.100000000000001" customHeight="1">
      <c r="A5" s="2" t="s">
        <v>59</v>
      </c>
      <c r="B5" s="2"/>
      <c r="D5" s="95"/>
      <c r="E5" s="95"/>
      <c r="F5" s="95"/>
      <c r="G5" s="95"/>
      <c r="H5" s="95"/>
      <c r="I5" s="95"/>
      <c r="J5" s="95"/>
    </row>
    <row r="6" spans="1:11" ht="20.100000000000001" customHeight="1">
      <c r="A6" s="2"/>
      <c r="B6" s="2" t="s">
        <v>163</v>
      </c>
      <c r="D6" s="95"/>
      <c r="E6" s="95"/>
      <c r="F6" s="95"/>
      <c r="G6" s="95"/>
      <c r="H6" s="95"/>
      <c r="I6" s="95"/>
      <c r="J6" s="95"/>
    </row>
    <row r="7" spans="1:11">
      <c r="A7" s="95"/>
      <c r="B7" s="97" t="s">
        <v>150</v>
      </c>
      <c r="C7" s="121" t="s">
        <v>74</v>
      </c>
      <c r="D7" s="142"/>
      <c r="E7" s="142"/>
      <c r="F7" s="176"/>
      <c r="G7" s="200" t="s">
        <v>61</v>
      </c>
      <c r="H7" s="209"/>
      <c r="I7" s="115" t="s">
        <v>30</v>
      </c>
      <c r="J7" s="115" t="s">
        <v>78</v>
      </c>
    </row>
    <row r="8" spans="1:11">
      <c r="A8" s="95"/>
      <c r="B8" s="98"/>
      <c r="C8" s="122" t="s">
        <v>47</v>
      </c>
      <c r="D8" s="143"/>
      <c r="E8" s="157"/>
      <c r="F8" s="177" t="s">
        <v>75</v>
      </c>
      <c r="G8" s="201" t="s">
        <v>35</v>
      </c>
      <c r="H8" s="177" t="s">
        <v>77</v>
      </c>
      <c r="I8" s="229"/>
      <c r="J8" s="229"/>
    </row>
    <row r="9" spans="1:11">
      <c r="A9" s="95"/>
      <c r="B9" s="99"/>
      <c r="C9" s="123"/>
      <c r="D9" s="144"/>
      <c r="E9" s="158"/>
      <c r="F9" s="178" t="s">
        <v>11</v>
      </c>
      <c r="G9" s="202" t="s">
        <v>13</v>
      </c>
      <c r="H9" s="210" t="s">
        <v>33</v>
      </c>
      <c r="I9" s="230" t="s">
        <v>83</v>
      </c>
      <c r="J9" s="230" t="s">
        <v>4</v>
      </c>
    </row>
    <row r="10" spans="1:11" ht="15.75" customHeight="1">
      <c r="A10" s="95"/>
      <c r="B10" s="97" t="s">
        <v>151</v>
      </c>
      <c r="C10" s="124"/>
      <c r="D10" s="145" t="s">
        <v>81</v>
      </c>
      <c r="E10" s="159"/>
      <c r="F10" s="179" t="str">
        <f>IF(C10="",IF(E10="","","開始日入力を"),IF(E10="","終了日入力を",_xlfn.DAYS(E10,C10)+1))</f>
        <v/>
      </c>
      <c r="G10" s="203"/>
      <c r="H10" s="211" t="str">
        <f>IF(F10="","",IF(G10="","",IF(F10&gt;0,G10*F10,"")))</f>
        <v/>
      </c>
      <c r="I10" s="231"/>
      <c r="J10" s="231" t="str">
        <f>IF(H10="","",IF(H10-I10&lt;0,"エラー",H10-I10))</f>
        <v/>
      </c>
    </row>
    <row r="11" spans="1:11" ht="15.75" customHeight="1">
      <c r="A11" s="95"/>
      <c r="B11" s="100"/>
      <c r="C11" s="125"/>
      <c r="D11" s="146" t="s">
        <v>81</v>
      </c>
      <c r="E11" s="160"/>
      <c r="F11" s="180" t="str">
        <f>IF(C11="",IF(E11="","","開始日入力を"),IF(E11="","終了日入力を",_xlfn.DAYS(E11,C11)+1))</f>
        <v/>
      </c>
      <c r="G11" s="204"/>
      <c r="H11" s="212" t="str">
        <f>IF(F11="","",IF(G11="","",IF(F11&gt;0,G11*F11,"")))</f>
        <v/>
      </c>
      <c r="I11" s="232"/>
      <c r="J11" s="232" t="str">
        <f>IF(H11="","",IF(H11-I11&lt;0,"エラー",H11-I11))</f>
        <v/>
      </c>
    </row>
    <row r="12" spans="1:11" ht="15.75" customHeight="1">
      <c r="A12" s="95"/>
      <c r="B12" s="98"/>
      <c r="C12" s="126"/>
      <c r="D12" s="147" t="s">
        <v>81</v>
      </c>
      <c r="E12" s="161"/>
      <c r="F12" s="181" t="str">
        <f>IF(C12="",IF(E12="","","開始日入力を"),IF(E12="","終了日入力を",_xlfn.DAYS(E12,C12)+1))</f>
        <v/>
      </c>
      <c r="G12" s="205"/>
      <c r="H12" s="213" t="str">
        <f>IF(F12="","",IF(G12="","",IF(F12&gt;0,G12*F12,"")))</f>
        <v/>
      </c>
      <c r="I12" s="233"/>
      <c r="J12" s="233" t="str">
        <f>IF(H12="","",IF(H12-I12&lt;0,"エラー",H12-I12))</f>
        <v/>
      </c>
    </row>
    <row r="13" spans="1:11" ht="15.75" customHeight="1">
      <c r="A13" s="95"/>
      <c r="B13" s="99"/>
      <c r="C13" s="127" t="s">
        <v>39</v>
      </c>
      <c r="D13" s="148"/>
      <c r="E13" s="148"/>
      <c r="F13" s="182">
        <f>SUM(F10:F12)</f>
        <v>0</v>
      </c>
      <c r="G13" s="206">
        <f>MAX(G10:G12)</f>
        <v>0</v>
      </c>
      <c r="H13" s="206">
        <f>SUM(H10:H12)</f>
        <v>0</v>
      </c>
      <c r="I13" s="206">
        <f>SUM(I10:I12)</f>
        <v>0</v>
      </c>
      <c r="J13" s="206">
        <f>SUM(J10:J12)</f>
        <v>0</v>
      </c>
    </row>
    <row r="14" spans="1:11" ht="15.75" customHeight="1">
      <c r="A14" s="95"/>
      <c r="B14" s="97" t="s">
        <v>172</v>
      </c>
      <c r="C14" s="124"/>
      <c r="D14" s="145" t="s">
        <v>81</v>
      </c>
      <c r="E14" s="159"/>
      <c r="F14" s="179" t="str">
        <f>IF(C14="",IF(E14="","","開始日入力を"),IF(E14="","終了日入力を",_xlfn.DAYS(E14,C14)+1))</f>
        <v/>
      </c>
      <c r="G14" s="203"/>
      <c r="H14" s="211" t="str">
        <f>IF(F14="","",IF(G14="","",IF(F14&gt;0,G14*F14,"")))</f>
        <v/>
      </c>
      <c r="I14" s="231"/>
      <c r="J14" s="231" t="str">
        <f>IF(H14="","",IF(H14-I14&lt;0,"エラー",H14-I14))</f>
        <v/>
      </c>
    </row>
    <row r="15" spans="1:11" ht="15.75" customHeight="1">
      <c r="A15" s="95"/>
      <c r="B15" s="100"/>
      <c r="C15" s="125"/>
      <c r="D15" s="146" t="s">
        <v>81</v>
      </c>
      <c r="E15" s="160"/>
      <c r="F15" s="180" t="str">
        <f>IF(C15="",IF(E15="","","開始日入力を"),IF(E15="","終了日入力を",_xlfn.DAYS(E15,C15)+1))</f>
        <v/>
      </c>
      <c r="G15" s="204"/>
      <c r="H15" s="212" t="str">
        <f>IF(F15="","",IF(G15="","",IF(F15&gt;0,G15*F15,"")))</f>
        <v/>
      </c>
      <c r="I15" s="232"/>
      <c r="J15" s="232" t="str">
        <f>IF(H15="","",IF(H15-I15&lt;0,"エラー",H15-I15))</f>
        <v/>
      </c>
    </row>
    <row r="16" spans="1:11" ht="15.75" customHeight="1">
      <c r="A16" s="95"/>
      <c r="B16" s="98"/>
      <c r="C16" s="126"/>
      <c r="D16" s="147" t="s">
        <v>81</v>
      </c>
      <c r="E16" s="161"/>
      <c r="F16" s="181" t="str">
        <f>IF(C16="",IF(E16="","","開始日入力を"),IF(E16="","終了日入力を",_xlfn.DAYS(E16,C16)+1))</f>
        <v/>
      </c>
      <c r="G16" s="205"/>
      <c r="H16" s="213" t="str">
        <f>IF(F16="","",IF(G16="","",IF(F16&gt;0,G16*F16,"")))</f>
        <v/>
      </c>
      <c r="I16" s="233"/>
      <c r="J16" s="233" t="str">
        <f>IF(H16="","",IF(H16-I16&lt;0,"エラー",H16-I16))</f>
        <v/>
      </c>
    </row>
    <row r="17" spans="1:10" ht="15.75" customHeight="1">
      <c r="A17" s="95"/>
      <c r="B17" s="99"/>
      <c r="C17" s="127" t="s">
        <v>39</v>
      </c>
      <c r="D17" s="148"/>
      <c r="E17" s="148"/>
      <c r="F17" s="182">
        <f>SUM(F14:F16)</f>
        <v>0</v>
      </c>
      <c r="G17" s="206">
        <f>MAX(G14:G16)</f>
        <v>0</v>
      </c>
      <c r="H17" s="206">
        <f>SUM(H14:H16)</f>
        <v>0</v>
      </c>
      <c r="I17" s="206">
        <f>SUM(I14:I16)</f>
        <v>0</v>
      </c>
      <c r="J17" s="206">
        <f>SUM(J14:J16)</f>
        <v>0</v>
      </c>
    </row>
    <row r="18" spans="1:10" ht="15.75" customHeight="1">
      <c r="A18" s="95"/>
      <c r="B18" s="97" t="s">
        <v>152</v>
      </c>
      <c r="C18" s="124"/>
      <c r="D18" s="145" t="s">
        <v>81</v>
      </c>
      <c r="E18" s="159"/>
      <c r="F18" s="179" t="str">
        <f>IF(C18="",IF(E18="","","開始日入力を"),IF(E18="","終了日入力を",_xlfn.DAYS(E18,C18)+1))</f>
        <v/>
      </c>
      <c r="G18" s="203"/>
      <c r="H18" s="211" t="str">
        <f>IF(F18="","",IF(G18="","",IF(F18&gt;0,G18*F18,"")))</f>
        <v/>
      </c>
      <c r="I18" s="231"/>
      <c r="J18" s="231" t="str">
        <f>IF(H18="","",IF(H18-I18&lt;0,"エラー",H18-I18))</f>
        <v/>
      </c>
    </row>
    <row r="19" spans="1:10" ht="15.75" customHeight="1">
      <c r="A19" s="95"/>
      <c r="B19" s="100"/>
      <c r="C19" s="125"/>
      <c r="D19" s="146" t="s">
        <v>81</v>
      </c>
      <c r="E19" s="160"/>
      <c r="F19" s="180" t="str">
        <f>IF(C19="",IF(E19="","","開始日入力を"),IF(E19="","終了日入力を",_xlfn.DAYS(E19,C19)+1))</f>
        <v/>
      </c>
      <c r="G19" s="204"/>
      <c r="H19" s="212" t="str">
        <f>IF(F19="","",IF(G19="","",IF(F19&gt;0,G19*F19,"")))</f>
        <v/>
      </c>
      <c r="I19" s="232"/>
      <c r="J19" s="232" t="str">
        <f>IF(H19="","",IF(H19-I19&lt;0,"エラー",H19-I19))</f>
        <v/>
      </c>
    </row>
    <row r="20" spans="1:10" ht="15.75" customHeight="1">
      <c r="A20" s="95"/>
      <c r="B20" s="98"/>
      <c r="C20" s="126"/>
      <c r="D20" s="147" t="s">
        <v>81</v>
      </c>
      <c r="E20" s="161"/>
      <c r="F20" s="181" t="str">
        <f>IF(C20="",IF(E20="","","開始日入力を"),IF(E20="","終了日入力を",_xlfn.DAYS(E20,C20)+1))</f>
        <v/>
      </c>
      <c r="G20" s="205"/>
      <c r="H20" s="213" t="str">
        <f>IF(F20="","",IF(G20="","",IF(F20&gt;0,G20*F20,"")))</f>
        <v/>
      </c>
      <c r="I20" s="233"/>
      <c r="J20" s="233" t="str">
        <f>IF(H20="","",IF(H20-I20&lt;0,"エラー",H20-I20))</f>
        <v/>
      </c>
    </row>
    <row r="21" spans="1:10" ht="15.75" customHeight="1">
      <c r="A21" s="95"/>
      <c r="B21" s="99"/>
      <c r="C21" s="127" t="s">
        <v>39</v>
      </c>
      <c r="D21" s="148"/>
      <c r="E21" s="148"/>
      <c r="F21" s="182">
        <f>SUM(F18:F20)</f>
        <v>0</v>
      </c>
      <c r="G21" s="206">
        <f>MAX(G18:G20)</f>
        <v>0</v>
      </c>
      <c r="H21" s="206">
        <f>SUM(H18:H20)</f>
        <v>0</v>
      </c>
      <c r="I21" s="206">
        <f>SUM(I18:I20)</f>
        <v>0</v>
      </c>
      <c r="J21" s="206">
        <f>SUM(J18:J20)</f>
        <v>0</v>
      </c>
    </row>
    <row r="22" spans="1:10">
      <c r="A22" s="95"/>
      <c r="B22" s="95"/>
      <c r="C22" s="95"/>
      <c r="D22" s="95"/>
      <c r="E22" s="95"/>
      <c r="F22" s="95"/>
      <c r="G22" s="95"/>
      <c r="H22" s="95"/>
      <c r="I22" s="95"/>
      <c r="J22" s="95"/>
    </row>
    <row r="23" spans="1:10" ht="20.100000000000001" customHeight="1">
      <c r="A23" s="2"/>
      <c r="B23" s="2" t="s">
        <v>147</v>
      </c>
      <c r="D23" s="95"/>
      <c r="E23" s="95"/>
      <c r="F23" s="95"/>
      <c r="G23" s="95"/>
      <c r="H23" s="95"/>
      <c r="I23" s="95"/>
      <c r="J23" s="95"/>
    </row>
    <row r="24" spans="1:10">
      <c r="A24" s="95"/>
      <c r="B24" s="97" t="s">
        <v>150</v>
      </c>
      <c r="C24" s="121" t="s">
        <v>74</v>
      </c>
      <c r="D24" s="142"/>
      <c r="E24" s="142"/>
      <c r="F24" s="176"/>
      <c r="G24" s="200" t="s">
        <v>61</v>
      </c>
      <c r="H24" s="209"/>
      <c r="I24" s="115" t="s">
        <v>30</v>
      </c>
      <c r="J24" s="115" t="s">
        <v>78</v>
      </c>
    </row>
    <row r="25" spans="1:10">
      <c r="A25" s="95"/>
      <c r="B25" s="98"/>
      <c r="C25" s="122" t="s">
        <v>47</v>
      </c>
      <c r="D25" s="143"/>
      <c r="E25" s="157"/>
      <c r="F25" s="177" t="s">
        <v>75</v>
      </c>
      <c r="G25" s="201" t="s">
        <v>35</v>
      </c>
      <c r="H25" s="177" t="s">
        <v>77</v>
      </c>
      <c r="I25" s="229"/>
      <c r="J25" s="229"/>
    </row>
    <row r="26" spans="1:10">
      <c r="A26" s="95"/>
      <c r="B26" s="99"/>
      <c r="C26" s="123"/>
      <c r="D26" s="144"/>
      <c r="E26" s="158"/>
      <c r="F26" s="178" t="s">
        <v>11</v>
      </c>
      <c r="G26" s="202" t="s">
        <v>13</v>
      </c>
      <c r="H26" s="210" t="s">
        <v>33</v>
      </c>
      <c r="I26" s="230" t="s">
        <v>83</v>
      </c>
      <c r="J26" s="230" t="s">
        <v>4</v>
      </c>
    </row>
    <row r="27" spans="1:10" ht="15.75" customHeight="1">
      <c r="A27" s="95"/>
      <c r="B27" s="97" t="s">
        <v>151</v>
      </c>
      <c r="C27" s="124"/>
      <c r="D27" s="145" t="s">
        <v>81</v>
      </c>
      <c r="E27" s="159"/>
      <c r="F27" s="179" t="str">
        <f>IF(C27="",IF(E27="","","開始日入力を"),IF(E27="","終了日入力を",_xlfn.DAYS(E27,C27)+1))</f>
        <v/>
      </c>
      <c r="G27" s="203"/>
      <c r="H27" s="211" t="str">
        <f>IF(F27="","",IF(G27="","",IF(F27&gt;0,G27*F27,"")))</f>
        <v/>
      </c>
      <c r="I27" s="231"/>
      <c r="J27" s="231" t="str">
        <f>IF(H27="","",IF(H27-I27&lt;0,"エラー",H27-I27))</f>
        <v/>
      </c>
    </row>
    <row r="28" spans="1:10" ht="15.75" customHeight="1">
      <c r="A28" s="95"/>
      <c r="B28" s="98"/>
      <c r="C28" s="126"/>
      <c r="D28" s="147" t="s">
        <v>81</v>
      </c>
      <c r="E28" s="161"/>
      <c r="F28" s="181" t="str">
        <f>IF(C28="",IF(E28="","","開始日入力を"),IF(E28="","終了日入力を",_xlfn.DAYS(E28,C28)+1))</f>
        <v/>
      </c>
      <c r="G28" s="205"/>
      <c r="H28" s="213" t="str">
        <f>IF(F28="","",IF(G28="","",IF(F28&gt;0,G28*F28,"")))</f>
        <v/>
      </c>
      <c r="I28" s="233"/>
      <c r="J28" s="233" t="str">
        <f>IF(H28="","",IF(H28-I28&lt;0,"エラー",H28-I28))</f>
        <v/>
      </c>
    </row>
    <row r="29" spans="1:10" ht="15.75" customHeight="1">
      <c r="A29" s="95"/>
      <c r="B29" s="99"/>
      <c r="C29" s="127" t="s">
        <v>39</v>
      </c>
      <c r="D29" s="148"/>
      <c r="E29" s="148"/>
      <c r="F29" s="182">
        <f>SUM(F27:F28)</f>
        <v>0</v>
      </c>
      <c r="G29" s="206">
        <f>MAX(G27:G28)</f>
        <v>0</v>
      </c>
      <c r="H29" s="206">
        <f>SUM(H27:H28)</f>
        <v>0</v>
      </c>
      <c r="I29" s="206">
        <f>SUM(I27:I28)</f>
        <v>0</v>
      </c>
      <c r="J29" s="206">
        <f>SUM(J27:J28)</f>
        <v>0</v>
      </c>
    </row>
    <row r="30" spans="1:10" ht="15.75" customHeight="1">
      <c r="A30" s="95"/>
      <c r="B30" s="97" t="s">
        <v>170</v>
      </c>
      <c r="C30" s="124"/>
      <c r="D30" s="145" t="s">
        <v>81</v>
      </c>
      <c r="E30" s="159"/>
      <c r="F30" s="179" t="str">
        <f>IF(C30="",IF(E30="","","開始日入力を"),IF(E30="","終了日入力を",_xlfn.DAYS(E30,C30)+1))</f>
        <v/>
      </c>
      <c r="G30" s="203"/>
      <c r="H30" s="211" t="str">
        <f>IF(F30="","",IF(G30="","",IF(F30&gt;0,G30*F30,"")))</f>
        <v/>
      </c>
      <c r="I30" s="231"/>
      <c r="J30" s="231" t="str">
        <f>IF(H30="","",IF(H30-I30&lt;0,"エラー",H30-I30))</f>
        <v/>
      </c>
    </row>
    <row r="31" spans="1:10" ht="15.75" customHeight="1">
      <c r="A31" s="95"/>
      <c r="B31" s="98"/>
      <c r="C31" s="126"/>
      <c r="D31" s="147" t="s">
        <v>81</v>
      </c>
      <c r="E31" s="161"/>
      <c r="F31" s="181" t="str">
        <f>IF(C31="",IF(E31="","","開始日入力を"),IF(E31="","終了日入力を",_xlfn.DAYS(E31,C31)+1))</f>
        <v/>
      </c>
      <c r="G31" s="205"/>
      <c r="H31" s="213" t="str">
        <f>IF(F31="","",IF(G31="","",IF(F31&gt;0,G31*F31,"")))</f>
        <v/>
      </c>
      <c r="I31" s="233"/>
      <c r="J31" s="233" t="str">
        <f>IF(H31="","",IF(H31-I31&lt;0,"エラー",H31-I31))</f>
        <v/>
      </c>
    </row>
    <row r="32" spans="1:10" ht="15.75" customHeight="1">
      <c r="A32" s="95"/>
      <c r="B32" s="99"/>
      <c r="C32" s="127" t="s">
        <v>39</v>
      </c>
      <c r="D32" s="148"/>
      <c r="E32" s="148"/>
      <c r="F32" s="182">
        <f>SUM(F30:F31)</f>
        <v>0</v>
      </c>
      <c r="G32" s="206">
        <f>MAX(G30:G31)</f>
        <v>0</v>
      </c>
      <c r="H32" s="206">
        <f>SUM(H30:H31)</f>
        <v>0</v>
      </c>
      <c r="I32" s="206">
        <f>SUM(I30:I31)</f>
        <v>0</v>
      </c>
      <c r="J32" s="206">
        <f>SUM(J30:J31)</f>
        <v>0</v>
      </c>
    </row>
    <row r="33" spans="1:11" ht="15.75" customHeight="1">
      <c r="A33" s="95"/>
      <c r="B33" s="97" t="s">
        <v>152</v>
      </c>
      <c r="C33" s="124"/>
      <c r="D33" s="145" t="s">
        <v>81</v>
      </c>
      <c r="E33" s="159"/>
      <c r="F33" s="179" t="str">
        <f>IF(C33="",IF(E33="","","開始日入力を"),IF(E33="","終了日入力を",_xlfn.DAYS(E33,C33)+1))</f>
        <v/>
      </c>
      <c r="G33" s="203"/>
      <c r="H33" s="211" t="str">
        <f>IF(F33="","",IF(G33="","",IF(F33&gt;0,G33*F33,"")))</f>
        <v/>
      </c>
      <c r="I33" s="231"/>
      <c r="J33" s="231" t="str">
        <f>IF(H33="","",IF(H33-I33&lt;0,"エラー",H33-I33))</f>
        <v/>
      </c>
    </row>
    <row r="34" spans="1:11" ht="15.75" customHeight="1">
      <c r="A34" s="95"/>
      <c r="B34" s="98"/>
      <c r="C34" s="126"/>
      <c r="D34" s="147" t="s">
        <v>81</v>
      </c>
      <c r="E34" s="161"/>
      <c r="F34" s="181" t="str">
        <f>IF(C34="",IF(E34="","","開始日入力を"),IF(E34="","終了日入力を",_xlfn.DAYS(E34,C34)+1))</f>
        <v/>
      </c>
      <c r="G34" s="205"/>
      <c r="H34" s="213" t="str">
        <f>IF(F34="","",IF(G34="","",IF(F34&gt;0,G34*F34,"")))</f>
        <v/>
      </c>
      <c r="I34" s="233"/>
      <c r="J34" s="233" t="str">
        <f>IF(H34="","",IF(H34-I34&lt;0,"エラー",H34-I34))</f>
        <v/>
      </c>
    </row>
    <row r="35" spans="1:11" ht="15.75" customHeight="1">
      <c r="A35" s="95"/>
      <c r="B35" s="99"/>
      <c r="C35" s="127" t="s">
        <v>39</v>
      </c>
      <c r="D35" s="148"/>
      <c r="E35" s="148"/>
      <c r="F35" s="182">
        <f>SUM(F33:F34)</f>
        <v>0</v>
      </c>
      <c r="G35" s="206">
        <f>MAX(G33:G34)</f>
        <v>0</v>
      </c>
      <c r="H35" s="206">
        <f>SUM(H33:H34)</f>
        <v>0</v>
      </c>
      <c r="I35" s="206">
        <f>SUM(I33:I34)</f>
        <v>0</v>
      </c>
      <c r="J35" s="206">
        <f>SUM(J33:J34)</f>
        <v>0</v>
      </c>
    </row>
    <row r="36" spans="1:11" ht="15.75" customHeight="1">
      <c r="A36" s="95"/>
      <c r="B36" s="97" t="s">
        <v>183</v>
      </c>
      <c r="C36" s="124"/>
      <c r="D36" s="145" t="s">
        <v>81</v>
      </c>
      <c r="E36" s="159"/>
      <c r="F36" s="179" t="str">
        <f>IF(C36="",IF(E36="","","開始日入力を"),IF(E36="","終了日入力を",_xlfn.DAYS(E36,C36)+1))</f>
        <v/>
      </c>
      <c r="G36" s="203"/>
      <c r="H36" s="211" t="str">
        <f>IF(F36="","",IF(G36="","",IF(F36&gt;0,G36*F36,"")))</f>
        <v/>
      </c>
      <c r="I36" s="231"/>
      <c r="J36" s="231" t="str">
        <f>IF(H36="","",IF(H36-I36&lt;0,"エラー",H36-I36))</f>
        <v/>
      </c>
    </row>
    <row r="37" spans="1:11" ht="15.75" customHeight="1">
      <c r="A37" s="95"/>
      <c r="B37" s="98"/>
      <c r="C37" s="126"/>
      <c r="D37" s="147" t="s">
        <v>81</v>
      </c>
      <c r="E37" s="161"/>
      <c r="F37" s="181" t="str">
        <f>IF(C37="",IF(E37="","","開始日入力を"),IF(E37="","終了日入力を",_xlfn.DAYS(E37,C37)+1))</f>
        <v/>
      </c>
      <c r="G37" s="205"/>
      <c r="H37" s="213" t="str">
        <f>IF(F37="","",IF(G37="","",IF(F37&gt;0,G37*F37,"")))</f>
        <v/>
      </c>
      <c r="I37" s="233"/>
      <c r="J37" s="233" t="str">
        <f>IF(H37="","",IF(H37-I37&lt;0,"エラー",H37-I37))</f>
        <v/>
      </c>
    </row>
    <row r="38" spans="1:11" ht="15.75" customHeight="1">
      <c r="A38" s="95"/>
      <c r="B38" s="99"/>
      <c r="C38" s="127" t="s">
        <v>39</v>
      </c>
      <c r="D38" s="148"/>
      <c r="E38" s="148"/>
      <c r="F38" s="182">
        <f>SUM(F36:F37)</f>
        <v>0</v>
      </c>
      <c r="G38" s="206">
        <f>MAX(G36:G37)</f>
        <v>0</v>
      </c>
      <c r="H38" s="206">
        <f>SUM(H36:H37)</f>
        <v>0</v>
      </c>
      <c r="I38" s="206">
        <f>SUM(I36:I37)</f>
        <v>0</v>
      </c>
      <c r="J38" s="206">
        <f>SUM(J36:J37)</f>
        <v>0</v>
      </c>
    </row>
    <row r="39" spans="1:11">
      <c r="A39" s="95"/>
      <c r="B39" s="95"/>
      <c r="C39" s="95"/>
      <c r="D39" s="95"/>
      <c r="E39" s="95"/>
      <c r="F39" s="95"/>
      <c r="G39" s="95"/>
      <c r="H39" s="95"/>
      <c r="I39" s="95"/>
      <c r="J39" s="95"/>
    </row>
    <row r="40" spans="1:11" ht="20.100000000000001" customHeight="1">
      <c r="A40" s="2" t="s">
        <v>14</v>
      </c>
      <c r="B40" s="2"/>
      <c r="C40" s="95"/>
      <c r="D40" s="95"/>
      <c r="E40" s="95"/>
      <c r="F40" s="95"/>
      <c r="G40" s="95"/>
      <c r="H40" s="95"/>
      <c r="I40" s="95"/>
      <c r="J40" s="95"/>
    </row>
    <row r="41" spans="1:11">
      <c r="A41" s="95"/>
      <c r="B41" s="101" t="s">
        <v>44</v>
      </c>
      <c r="C41" s="128"/>
      <c r="D41" s="128"/>
      <c r="E41" s="128"/>
      <c r="F41" s="128"/>
      <c r="G41" s="128"/>
      <c r="H41" s="128"/>
      <c r="I41" s="128"/>
      <c r="J41" s="242"/>
    </row>
    <row r="42" spans="1:11" ht="155.25" customHeight="1">
      <c r="A42" s="95"/>
      <c r="B42" s="102"/>
      <c r="C42" s="64"/>
      <c r="D42" s="64"/>
      <c r="E42" s="64"/>
      <c r="F42" s="64"/>
      <c r="G42" s="64"/>
      <c r="H42" s="64"/>
      <c r="I42" s="64"/>
      <c r="J42" s="152"/>
    </row>
    <row r="43" spans="1:11">
      <c r="A43" s="95"/>
      <c r="B43" s="95"/>
      <c r="C43" s="95"/>
      <c r="E43" s="95"/>
      <c r="F43" s="95"/>
      <c r="G43" s="95"/>
      <c r="H43" s="95"/>
      <c r="I43" s="95"/>
      <c r="J43" s="95"/>
    </row>
    <row r="44" spans="1:11" ht="20.100000000000001" customHeight="1">
      <c r="A44" s="2" t="s">
        <v>144</v>
      </c>
      <c r="B44" s="2"/>
      <c r="C44" s="95"/>
      <c r="D44" s="95"/>
      <c r="E44" s="95"/>
      <c r="F44" s="95"/>
      <c r="G44" s="95"/>
      <c r="H44" s="95"/>
      <c r="I44" s="95"/>
      <c r="J44" s="95"/>
    </row>
    <row r="45" spans="1:11" ht="15.75" customHeight="1">
      <c r="A45" s="95"/>
      <c r="B45" s="103" t="s">
        <v>146</v>
      </c>
      <c r="C45" s="129"/>
      <c r="D45" s="149"/>
      <c r="E45" s="103" t="s">
        <v>26</v>
      </c>
      <c r="F45" s="129"/>
      <c r="G45" s="129"/>
      <c r="H45" s="149"/>
      <c r="I45" s="234" t="s">
        <v>145</v>
      </c>
      <c r="J45" s="234" t="s">
        <v>148</v>
      </c>
    </row>
    <row r="46" spans="1:11" ht="15.75" customHeight="1">
      <c r="A46" s="95"/>
      <c r="B46" s="104"/>
      <c r="C46" s="129"/>
      <c r="D46" s="149"/>
      <c r="E46" s="162"/>
      <c r="F46" s="129"/>
      <c r="G46" s="129"/>
      <c r="H46" s="149"/>
      <c r="I46" s="224"/>
      <c r="J46" s="224"/>
    </row>
    <row r="47" spans="1:11">
      <c r="A47" s="95"/>
      <c r="B47" s="95"/>
      <c r="C47" s="95"/>
      <c r="E47" s="95"/>
      <c r="F47" s="95"/>
      <c r="G47" s="95"/>
      <c r="H47" s="95"/>
      <c r="I47" s="95"/>
      <c r="J47" s="95"/>
    </row>
    <row r="48" spans="1:11" ht="15.75" customHeight="1">
      <c r="A48" s="2" t="s">
        <v>79</v>
      </c>
      <c r="B48" s="2"/>
      <c r="D48" s="95"/>
      <c r="K48" s="45"/>
    </row>
    <row r="49" spans="1:11" ht="15.75" customHeight="1">
      <c r="A49" s="2"/>
      <c r="B49" s="2" t="s">
        <v>184</v>
      </c>
      <c r="D49" s="95"/>
      <c r="K49" s="45"/>
    </row>
    <row r="50" spans="1:11" ht="15.75" customHeight="1">
      <c r="A50" s="95"/>
      <c r="B50" s="105"/>
      <c r="C50" s="24"/>
      <c r="E50" s="163" t="s">
        <v>31</v>
      </c>
      <c r="F50" s="183" t="str">
        <f>IF(J13=0,"",J13)</f>
        <v/>
      </c>
      <c r="G50" s="2" t="s">
        <v>80</v>
      </c>
      <c r="H50" s="183">
        <v>97000</v>
      </c>
      <c r="I50" s="2" t="s">
        <v>21</v>
      </c>
      <c r="J50" s="244" t="str">
        <f>IF(F50="","",F50*H50)</f>
        <v/>
      </c>
      <c r="K50" s="45"/>
    </row>
    <row r="51" spans="1:11" ht="15.75" customHeight="1">
      <c r="A51" s="95"/>
      <c r="B51" s="106"/>
      <c r="E51" s="163" t="s">
        <v>186</v>
      </c>
      <c r="F51" s="183" t="str">
        <f>IF(J17=0,"",J17)</f>
        <v/>
      </c>
      <c r="G51" s="2" t="s">
        <v>80</v>
      </c>
      <c r="H51" s="183">
        <v>41000</v>
      </c>
      <c r="I51" s="2" t="s">
        <v>21</v>
      </c>
      <c r="J51" s="244" t="str">
        <f>IF(F51="","",F51*H51)</f>
        <v/>
      </c>
      <c r="K51" s="45"/>
    </row>
    <row r="52" spans="1:11" ht="15.75" customHeight="1">
      <c r="A52" s="95"/>
      <c r="B52" s="106"/>
      <c r="E52" s="163" t="s">
        <v>153</v>
      </c>
      <c r="F52" s="183" t="str">
        <f>IF(J21=0,"",J21)</f>
        <v/>
      </c>
      <c r="G52" s="2" t="s">
        <v>80</v>
      </c>
      <c r="H52" s="183">
        <v>16000</v>
      </c>
      <c r="I52" s="2" t="s">
        <v>21</v>
      </c>
      <c r="J52" s="244" t="str">
        <f>IF(F52="","",F52*H52)</f>
        <v/>
      </c>
      <c r="K52" s="45"/>
    </row>
    <row r="53" spans="1:11" ht="15.75" customHeight="1">
      <c r="A53" s="95"/>
      <c r="B53" s="2" t="s">
        <v>185</v>
      </c>
      <c r="E53" s="41"/>
      <c r="F53" s="183"/>
      <c r="G53" s="2"/>
      <c r="H53" s="183"/>
      <c r="I53" s="2"/>
      <c r="J53" s="244"/>
      <c r="K53" s="45"/>
    </row>
    <row r="54" spans="1:11" ht="15.75" customHeight="1">
      <c r="A54" s="95"/>
      <c r="B54" s="105"/>
      <c r="C54" s="24"/>
      <c r="E54" s="163" t="s">
        <v>31</v>
      </c>
      <c r="F54" s="183" t="str">
        <f>IF(J29=0,"",J29)</f>
        <v/>
      </c>
      <c r="G54" s="2" t="s">
        <v>80</v>
      </c>
      <c r="H54" s="183">
        <v>301000</v>
      </c>
      <c r="I54" s="2" t="s">
        <v>21</v>
      </c>
      <c r="J54" s="244" t="str">
        <f>IF(F54="","",F54*H54)</f>
        <v/>
      </c>
      <c r="K54" s="45"/>
    </row>
    <row r="55" spans="1:11" ht="15.75" customHeight="1">
      <c r="A55" s="95"/>
      <c r="B55" s="106"/>
      <c r="E55" s="163" t="s">
        <v>187</v>
      </c>
      <c r="F55" s="183" t="str">
        <f>IF(J32=0,"",J32)</f>
        <v/>
      </c>
      <c r="G55" s="2" t="s">
        <v>80</v>
      </c>
      <c r="H55" s="183">
        <v>211000</v>
      </c>
      <c r="I55" s="2" t="s">
        <v>21</v>
      </c>
      <c r="J55" s="244" t="str">
        <f>IF(F55="","",F55*H55)</f>
        <v/>
      </c>
      <c r="K55" s="45"/>
    </row>
    <row r="56" spans="1:11" ht="15.75" customHeight="1">
      <c r="A56" s="95"/>
      <c r="B56" s="106"/>
      <c r="E56" s="163" t="s">
        <v>153</v>
      </c>
      <c r="F56" s="183" t="str">
        <f>IF(J35=0,"",J35)</f>
        <v/>
      </c>
      <c r="G56" s="2" t="s">
        <v>80</v>
      </c>
      <c r="H56" s="183">
        <v>52000</v>
      </c>
      <c r="I56" s="2" t="s">
        <v>21</v>
      </c>
      <c r="J56" s="244" t="str">
        <f>IF(F56="","",F56*H56)</f>
        <v/>
      </c>
      <c r="K56" s="45"/>
    </row>
    <row r="57" spans="1:11" ht="15.75" customHeight="1">
      <c r="A57" s="95"/>
      <c r="B57" s="106"/>
      <c r="E57" s="163" t="s">
        <v>36</v>
      </c>
      <c r="F57" s="183" t="str">
        <f>IF(J38=0,"",J38)</f>
        <v/>
      </c>
      <c r="G57" s="2" t="s">
        <v>80</v>
      </c>
      <c r="H57" s="183">
        <v>16000</v>
      </c>
      <c r="I57" s="2" t="s">
        <v>21</v>
      </c>
      <c r="J57" s="244" t="str">
        <f>IF(F57="","",F57*H57)</f>
        <v/>
      </c>
      <c r="K57" s="45"/>
    </row>
    <row r="58" spans="1:11" ht="15.75" customHeight="1">
      <c r="A58" s="95"/>
      <c r="B58" s="107" t="s">
        <v>98</v>
      </c>
      <c r="C58" s="24"/>
      <c r="D58" s="150" t="s">
        <v>162</v>
      </c>
      <c r="E58" s="24"/>
      <c r="F58" s="24"/>
      <c r="G58" s="24"/>
      <c r="H58" s="24"/>
      <c r="I58" s="2" t="s">
        <v>161</v>
      </c>
      <c r="J58" s="244"/>
      <c r="K58" s="45"/>
    </row>
    <row r="59" spans="1:11" ht="15.75" customHeight="1">
      <c r="A59" s="95"/>
      <c r="B59" s="107" t="s">
        <v>149</v>
      </c>
      <c r="C59" s="24"/>
      <c r="D59" s="150" t="s">
        <v>148</v>
      </c>
      <c r="E59" s="24"/>
      <c r="F59" s="183" t="str">
        <f>IF(J46=0,"",J46)</f>
        <v/>
      </c>
      <c r="G59" s="2" t="s">
        <v>80</v>
      </c>
      <c r="H59" s="183">
        <v>13100</v>
      </c>
      <c r="I59" s="2" t="s">
        <v>21</v>
      </c>
      <c r="J59" s="244" t="str">
        <f>IF(F59="","",F59*H59)</f>
        <v/>
      </c>
      <c r="K59" s="45"/>
    </row>
    <row r="60" spans="1:11" ht="15.75" customHeight="1">
      <c r="A60" s="95"/>
      <c r="B60" s="95"/>
      <c r="C60" s="95"/>
      <c r="D60" s="95"/>
      <c r="E60" s="106"/>
      <c r="F60" s="184"/>
      <c r="G60" s="2"/>
      <c r="H60" s="184"/>
      <c r="I60" s="235" t="s">
        <v>39</v>
      </c>
      <c r="J60" s="243">
        <f>SUM(J50:J59)</f>
        <v>0</v>
      </c>
      <c r="K60" s="45"/>
    </row>
    <row r="61" spans="1:11" ht="20.100000000000001" customHeight="1">
      <c r="A61" s="95"/>
      <c r="B61" s="95"/>
      <c r="C61" s="95"/>
      <c r="D61" s="95"/>
      <c r="E61" s="95"/>
      <c r="F61" s="95"/>
      <c r="G61" s="95"/>
      <c r="H61" s="95"/>
      <c r="J61" s="95"/>
    </row>
    <row r="62" spans="1:11" ht="20.100000000000001" customHeight="1">
      <c r="A62" s="95"/>
      <c r="B62" s="95"/>
      <c r="C62" s="95"/>
      <c r="D62" s="95"/>
      <c r="E62" s="95"/>
      <c r="F62" s="95"/>
      <c r="G62" s="95"/>
      <c r="H62" s="95"/>
      <c r="J62" s="95"/>
    </row>
    <row r="63" spans="1:11" ht="20.100000000000001" customHeight="1">
      <c r="A63" s="2" t="s">
        <v>164</v>
      </c>
      <c r="B63" s="2"/>
      <c r="C63" s="95"/>
      <c r="D63" s="95"/>
      <c r="E63" s="95"/>
      <c r="F63" s="95"/>
      <c r="G63" s="95"/>
      <c r="H63" s="95"/>
      <c r="I63" s="95"/>
      <c r="J63" s="95"/>
    </row>
    <row r="64" spans="1:11" ht="20.100000000000001" customHeight="1">
      <c r="A64" s="2"/>
      <c r="B64" s="2" t="s">
        <v>208</v>
      </c>
      <c r="D64" s="95"/>
      <c r="E64" s="95"/>
      <c r="F64" s="95"/>
      <c r="G64" s="95"/>
      <c r="H64" s="95"/>
      <c r="I64" s="95"/>
      <c r="J64" s="95"/>
    </row>
    <row r="65" spans="1:10">
      <c r="A65" s="95"/>
      <c r="B65" s="97" t="s">
        <v>150</v>
      </c>
      <c r="C65" s="121" t="s">
        <v>74</v>
      </c>
      <c r="D65" s="142"/>
      <c r="E65" s="142"/>
      <c r="F65" s="176"/>
      <c r="G65" s="200" t="s">
        <v>61</v>
      </c>
      <c r="H65" s="209"/>
      <c r="I65" s="115" t="s">
        <v>30</v>
      </c>
      <c r="J65" s="115" t="s">
        <v>78</v>
      </c>
    </row>
    <row r="66" spans="1:10">
      <c r="A66" s="95"/>
      <c r="B66" s="98"/>
      <c r="C66" s="122" t="s">
        <v>47</v>
      </c>
      <c r="D66" s="143"/>
      <c r="E66" s="157"/>
      <c r="F66" s="177" t="s">
        <v>75</v>
      </c>
      <c r="G66" s="201" t="s">
        <v>35</v>
      </c>
      <c r="H66" s="177" t="s">
        <v>77</v>
      </c>
      <c r="I66" s="229"/>
      <c r="J66" s="229"/>
    </row>
    <row r="67" spans="1:10">
      <c r="A67" s="95"/>
      <c r="B67" s="99"/>
      <c r="C67" s="123"/>
      <c r="D67" s="144"/>
      <c r="E67" s="158"/>
      <c r="F67" s="178" t="s">
        <v>11</v>
      </c>
      <c r="G67" s="202" t="s">
        <v>13</v>
      </c>
      <c r="H67" s="210" t="s">
        <v>33</v>
      </c>
      <c r="I67" s="230" t="s">
        <v>83</v>
      </c>
      <c r="J67" s="230" t="s">
        <v>4</v>
      </c>
    </row>
    <row r="68" spans="1:10" ht="15.75" customHeight="1">
      <c r="A68" s="95"/>
      <c r="B68" s="97" t="s">
        <v>151</v>
      </c>
      <c r="C68" s="124"/>
      <c r="D68" s="145" t="s">
        <v>81</v>
      </c>
      <c r="E68" s="159"/>
      <c r="F68" s="179" t="str">
        <f>IF(C68="",IF(E68="","","開始日入力を"),IF(E68="","終了日入力を",_xlfn.DAYS(E68,C68)+1))</f>
        <v/>
      </c>
      <c r="G68" s="203"/>
      <c r="H68" s="211" t="str">
        <f>IF(F68="","",IF(G68="","",IF(F68&gt;0,G68*F68,"")))</f>
        <v/>
      </c>
      <c r="I68" s="231"/>
      <c r="J68" s="231" t="str">
        <f>IF(H68="","",IF(H68-I68&lt;0,"エラー",H68-I68))</f>
        <v/>
      </c>
    </row>
    <row r="69" spans="1:10" ht="15.75" customHeight="1">
      <c r="A69" s="95"/>
      <c r="B69" s="98"/>
      <c r="C69" s="126"/>
      <c r="D69" s="147" t="s">
        <v>81</v>
      </c>
      <c r="E69" s="161"/>
      <c r="F69" s="181" t="str">
        <f>IF(C69="",IF(E69="","","開始日入力を"),IF(E69="","終了日入力を",_xlfn.DAYS(E69,C69)+1))</f>
        <v/>
      </c>
      <c r="G69" s="205"/>
      <c r="H69" s="213" t="str">
        <f>IF(F69="","",IF(G69="","",IF(F69&gt;0,G69*F69,"")))</f>
        <v/>
      </c>
      <c r="I69" s="233"/>
      <c r="J69" s="233" t="str">
        <f>IF(H69="","",IF(H69-I69&lt;0,"エラー",H69-I69))</f>
        <v/>
      </c>
    </row>
    <row r="70" spans="1:10" ht="15.75" customHeight="1">
      <c r="A70" s="95"/>
      <c r="B70" s="99"/>
      <c r="C70" s="127" t="s">
        <v>39</v>
      </c>
      <c r="D70" s="148"/>
      <c r="E70" s="148"/>
      <c r="F70" s="182">
        <f>SUM(F68:F69)</f>
        <v>0</v>
      </c>
      <c r="G70" s="206">
        <f>MAX(G68:G69)</f>
        <v>0</v>
      </c>
      <c r="H70" s="206">
        <f>SUM(H68:H69)</f>
        <v>0</v>
      </c>
      <c r="I70" s="206">
        <f>SUM(I68:I69)</f>
        <v>0</v>
      </c>
      <c r="J70" s="206">
        <f>SUM(J68:J69)</f>
        <v>0</v>
      </c>
    </row>
    <row r="71" spans="1:10" ht="15.75" customHeight="1">
      <c r="A71" s="95"/>
      <c r="B71" s="97" t="s">
        <v>170</v>
      </c>
      <c r="C71" s="124"/>
      <c r="D71" s="145" t="s">
        <v>81</v>
      </c>
      <c r="E71" s="159"/>
      <c r="F71" s="179" t="str">
        <f>IF(C71="",IF(E71="","","開始日入力を"),IF(E71="","終了日入力を",_xlfn.DAYS(E71,C71)+1))</f>
        <v/>
      </c>
      <c r="G71" s="203"/>
      <c r="H71" s="211" t="str">
        <f>IF(F71="","",IF(G71="","",IF(F71&gt;0,G71*F71,"")))</f>
        <v/>
      </c>
      <c r="I71" s="231"/>
      <c r="J71" s="231" t="str">
        <f>IF(H71="","",IF(H71-I71&lt;0,"エラー",H71-I71))</f>
        <v/>
      </c>
    </row>
    <row r="72" spans="1:10" ht="15.75" customHeight="1">
      <c r="A72" s="95"/>
      <c r="B72" s="98"/>
      <c r="C72" s="126"/>
      <c r="D72" s="147" t="s">
        <v>81</v>
      </c>
      <c r="E72" s="161"/>
      <c r="F72" s="181" t="str">
        <f>IF(C72="",IF(E72="","","開始日入力を"),IF(E72="","終了日入力を",_xlfn.DAYS(E72,C72)+1))</f>
        <v/>
      </c>
      <c r="G72" s="205"/>
      <c r="H72" s="213" t="str">
        <f>IF(F72="","",IF(G72="","",IF(F72&gt;0,G72*F72,"")))</f>
        <v/>
      </c>
      <c r="I72" s="233"/>
      <c r="J72" s="233" t="str">
        <f>IF(H72="","",IF(H72-I72&lt;0,"エラー",H72-I72))</f>
        <v/>
      </c>
    </row>
    <row r="73" spans="1:10" ht="15.75" customHeight="1">
      <c r="A73" s="95"/>
      <c r="B73" s="99"/>
      <c r="C73" s="127" t="s">
        <v>39</v>
      </c>
      <c r="D73" s="148"/>
      <c r="E73" s="148"/>
      <c r="F73" s="182">
        <f>SUM(F71:F72)</f>
        <v>0</v>
      </c>
      <c r="G73" s="206">
        <f>MAX(G71:G72)</f>
        <v>0</v>
      </c>
      <c r="H73" s="206">
        <f>SUM(H71:H72)</f>
        <v>0</v>
      </c>
      <c r="I73" s="206">
        <f>SUM(I71:I72)</f>
        <v>0</v>
      </c>
      <c r="J73" s="206">
        <f>SUM(J71:J72)</f>
        <v>0</v>
      </c>
    </row>
    <row r="74" spans="1:10" ht="15.75" customHeight="1">
      <c r="A74" s="95"/>
      <c r="B74" s="97" t="s">
        <v>152</v>
      </c>
      <c r="C74" s="124"/>
      <c r="D74" s="145" t="s">
        <v>81</v>
      </c>
      <c r="E74" s="159"/>
      <c r="F74" s="179" t="str">
        <f>IF(C74="",IF(E74="","","開始日入力を"),IF(E74="","終了日入力を",_xlfn.DAYS(E74,C74)+1))</f>
        <v/>
      </c>
      <c r="G74" s="203"/>
      <c r="H74" s="211" t="str">
        <f>IF(F74="","",IF(G74="","",IF(F74&gt;0,G74*F74,"")))</f>
        <v/>
      </c>
      <c r="I74" s="231"/>
      <c r="J74" s="231" t="str">
        <f>IF(H74="","",IF(H74-I74&lt;0,"エラー",H74-I74))</f>
        <v/>
      </c>
    </row>
    <row r="75" spans="1:10" ht="15.75" customHeight="1">
      <c r="A75" s="95"/>
      <c r="B75" s="98"/>
      <c r="C75" s="126"/>
      <c r="D75" s="147" t="s">
        <v>81</v>
      </c>
      <c r="E75" s="161"/>
      <c r="F75" s="181" t="str">
        <f>IF(C75="",IF(E75="","","開始日入力を"),IF(E75="","終了日入力を",_xlfn.DAYS(E75,C75)+1))</f>
        <v/>
      </c>
      <c r="G75" s="205"/>
      <c r="H75" s="213" t="str">
        <f>IF(F75="","",IF(G75="","",IF(F75&gt;0,G75*F75,"")))</f>
        <v/>
      </c>
      <c r="I75" s="233"/>
      <c r="J75" s="233" t="str">
        <f>IF(H75="","",IF(H75-I75&lt;0,"エラー",H75-I75))</f>
        <v/>
      </c>
    </row>
    <row r="76" spans="1:10" ht="15.75" customHeight="1">
      <c r="A76" s="95"/>
      <c r="B76" s="99"/>
      <c r="C76" s="127" t="s">
        <v>39</v>
      </c>
      <c r="D76" s="148"/>
      <c r="E76" s="148"/>
      <c r="F76" s="182">
        <f>SUM(F74:F75)</f>
        <v>0</v>
      </c>
      <c r="G76" s="206">
        <f>MAX(G74:G75)</f>
        <v>0</v>
      </c>
      <c r="H76" s="206">
        <f>SUM(H74:H75)</f>
        <v>0</v>
      </c>
      <c r="I76" s="206">
        <f>SUM(I74:I75)</f>
        <v>0</v>
      </c>
      <c r="J76" s="206">
        <f>SUM(J74:J75)</f>
        <v>0</v>
      </c>
    </row>
    <row r="77" spans="1:10" ht="15.75" customHeight="1">
      <c r="A77" s="95"/>
      <c r="B77" s="97" t="s">
        <v>183</v>
      </c>
      <c r="C77" s="124"/>
      <c r="D77" s="145" t="s">
        <v>81</v>
      </c>
      <c r="E77" s="159"/>
      <c r="F77" s="179" t="str">
        <f>IF(C77="",IF(E77="","","開始日入力を"),IF(E77="","終了日入力を",_xlfn.DAYS(E77,C77)+1))</f>
        <v/>
      </c>
      <c r="G77" s="203"/>
      <c r="H77" s="211" t="str">
        <f>IF(F77="","",IF(G77="","",IF(F77&gt;0,G77*F77,"")))</f>
        <v/>
      </c>
      <c r="I77" s="231"/>
      <c r="J77" s="231" t="str">
        <f>IF(H77="","",IF(H77-I77&lt;0,"エラー",H77-I77))</f>
        <v/>
      </c>
    </row>
    <row r="78" spans="1:10" ht="15.75" customHeight="1">
      <c r="A78" s="95"/>
      <c r="B78" s="98"/>
      <c r="C78" s="126"/>
      <c r="D78" s="147" t="s">
        <v>81</v>
      </c>
      <c r="E78" s="161"/>
      <c r="F78" s="181" t="str">
        <f>IF(C78="",IF(E78="","","開始日入力を"),IF(E78="","終了日入力を",_xlfn.DAYS(E78,C78)+1))</f>
        <v/>
      </c>
      <c r="G78" s="205"/>
      <c r="H78" s="213" t="str">
        <f>IF(F78="","",IF(G78="","",IF(F78&gt;0,G78*F78,"")))</f>
        <v/>
      </c>
      <c r="I78" s="233"/>
      <c r="J78" s="233" t="str">
        <f>IF(H78="","",IF(H78-I78&lt;0,"エラー",H78-I78))</f>
        <v/>
      </c>
    </row>
    <row r="79" spans="1:10" ht="15.75" customHeight="1">
      <c r="A79" s="95"/>
      <c r="B79" s="99"/>
      <c r="C79" s="127" t="s">
        <v>39</v>
      </c>
      <c r="D79" s="148"/>
      <c r="E79" s="148"/>
      <c r="F79" s="182">
        <f>SUM(F77:F78)</f>
        <v>0</v>
      </c>
      <c r="G79" s="206">
        <f>MAX(G77:G78)</f>
        <v>0</v>
      </c>
      <c r="H79" s="206">
        <f>SUM(H77:H78)</f>
        <v>0</v>
      </c>
      <c r="I79" s="206">
        <f>SUM(I77:I78)</f>
        <v>0</v>
      </c>
      <c r="J79" s="206">
        <f>SUM(J77:J78)</f>
        <v>0</v>
      </c>
    </row>
    <row r="80" spans="1:10">
      <c r="A80" s="95"/>
      <c r="B80" s="95"/>
      <c r="C80" s="95"/>
      <c r="D80" s="95"/>
      <c r="E80" s="95"/>
      <c r="F80" s="95"/>
      <c r="G80" s="95"/>
      <c r="H80" s="95"/>
      <c r="I80" s="95"/>
      <c r="J80" s="95"/>
    </row>
    <row r="81" spans="1:10" ht="20.100000000000001" customHeight="1">
      <c r="A81" s="2"/>
      <c r="B81" s="2" t="s">
        <v>209</v>
      </c>
      <c r="D81" s="95"/>
      <c r="E81" s="95"/>
      <c r="F81" s="95"/>
      <c r="G81" s="95"/>
      <c r="H81" s="95"/>
      <c r="I81" s="95"/>
      <c r="J81" s="95"/>
    </row>
    <row r="82" spans="1:10">
      <c r="A82" s="95"/>
      <c r="B82" s="97" t="s">
        <v>150</v>
      </c>
      <c r="C82" s="121" t="s">
        <v>74</v>
      </c>
      <c r="D82" s="142"/>
      <c r="E82" s="142"/>
      <c r="F82" s="176"/>
      <c r="G82" s="200" t="s">
        <v>61</v>
      </c>
      <c r="H82" s="209"/>
      <c r="I82" s="115" t="s">
        <v>30</v>
      </c>
      <c r="J82" s="115" t="s">
        <v>78</v>
      </c>
    </row>
    <row r="83" spans="1:10">
      <c r="A83" s="95"/>
      <c r="B83" s="98"/>
      <c r="C83" s="122" t="s">
        <v>47</v>
      </c>
      <c r="D83" s="143"/>
      <c r="E83" s="157"/>
      <c r="F83" s="177" t="s">
        <v>75</v>
      </c>
      <c r="G83" s="201" t="s">
        <v>35</v>
      </c>
      <c r="H83" s="177" t="s">
        <v>77</v>
      </c>
      <c r="I83" s="229"/>
      <c r="J83" s="229"/>
    </row>
    <row r="84" spans="1:10">
      <c r="A84" s="95"/>
      <c r="B84" s="99"/>
      <c r="C84" s="123"/>
      <c r="D84" s="144"/>
      <c r="E84" s="158"/>
      <c r="F84" s="178" t="s">
        <v>11</v>
      </c>
      <c r="G84" s="202" t="s">
        <v>13</v>
      </c>
      <c r="H84" s="210" t="s">
        <v>33</v>
      </c>
      <c r="I84" s="230" t="s">
        <v>83</v>
      </c>
      <c r="J84" s="230" t="s">
        <v>4</v>
      </c>
    </row>
    <row r="85" spans="1:10" ht="15.75" customHeight="1">
      <c r="A85" s="95"/>
      <c r="B85" s="97" t="s">
        <v>151</v>
      </c>
      <c r="C85" s="124"/>
      <c r="D85" s="145" t="s">
        <v>81</v>
      </c>
      <c r="E85" s="159"/>
      <c r="F85" s="179" t="str">
        <f>IF(C85="",IF(E85="","","開始日入力を"),IF(E85="","終了日入力を",_xlfn.DAYS(E85,C85)+1))</f>
        <v/>
      </c>
      <c r="G85" s="203"/>
      <c r="H85" s="211" t="str">
        <f>IF(F85="","",IF(G85="","",IF(F85&gt;0,G85*F85,"")))</f>
        <v/>
      </c>
      <c r="I85" s="231"/>
      <c r="J85" s="231" t="str">
        <f>IF(H85="","",IF(H85-I85&lt;0,"エラー",H85-I85))</f>
        <v/>
      </c>
    </row>
    <row r="86" spans="1:10" ht="15.75" customHeight="1">
      <c r="A86" s="95"/>
      <c r="B86" s="98"/>
      <c r="C86" s="126"/>
      <c r="D86" s="147" t="s">
        <v>81</v>
      </c>
      <c r="E86" s="161"/>
      <c r="F86" s="181" t="str">
        <f>IF(C86="",IF(E86="","","開始日入力を"),IF(E86="","終了日入力を",_xlfn.DAYS(E86,C86)+1))</f>
        <v/>
      </c>
      <c r="G86" s="205"/>
      <c r="H86" s="213" t="str">
        <f>IF(F86="","",IF(G86="","",IF(F86&gt;0,G86*F86,"")))</f>
        <v/>
      </c>
      <c r="I86" s="233"/>
      <c r="J86" s="233" t="str">
        <f>IF(H86="","",IF(H86-I86&lt;0,"エラー",H86-I86))</f>
        <v/>
      </c>
    </row>
    <row r="87" spans="1:10" ht="15.75" customHeight="1">
      <c r="A87" s="95"/>
      <c r="B87" s="99"/>
      <c r="C87" s="127" t="s">
        <v>39</v>
      </c>
      <c r="D87" s="148"/>
      <c r="E87" s="148"/>
      <c r="F87" s="182">
        <f>SUM(F85:F86)</f>
        <v>0</v>
      </c>
      <c r="G87" s="206">
        <f>MAX(G85:G86)</f>
        <v>0</v>
      </c>
      <c r="H87" s="206">
        <f>SUM(H85:H86)</f>
        <v>0</v>
      </c>
      <c r="I87" s="206">
        <f>SUM(I85:I86)</f>
        <v>0</v>
      </c>
      <c r="J87" s="206">
        <f>SUM(J85:J86)</f>
        <v>0</v>
      </c>
    </row>
    <row r="88" spans="1:10" ht="15.75" customHeight="1">
      <c r="A88" s="95"/>
      <c r="B88" s="97" t="s">
        <v>170</v>
      </c>
      <c r="C88" s="124"/>
      <c r="D88" s="145" t="s">
        <v>81</v>
      </c>
      <c r="E88" s="159"/>
      <c r="F88" s="179" t="str">
        <f>IF(C88="",IF(E88="","","開始日入力を"),IF(E88="","終了日入力を",_xlfn.DAYS(E88,C88)+1))</f>
        <v/>
      </c>
      <c r="G88" s="203"/>
      <c r="H88" s="211" t="str">
        <f>IF(F88="","",IF(G88="","",IF(F88&gt;0,G88*F88,"")))</f>
        <v/>
      </c>
      <c r="I88" s="231"/>
      <c r="J88" s="231" t="str">
        <f>IF(H88="","",IF(H88-I88&lt;0,"エラー",H88-I88))</f>
        <v/>
      </c>
    </row>
    <row r="89" spans="1:10" ht="15.75" customHeight="1">
      <c r="A89" s="95"/>
      <c r="B89" s="98"/>
      <c r="C89" s="126"/>
      <c r="D89" s="147" t="s">
        <v>81</v>
      </c>
      <c r="E89" s="161"/>
      <c r="F89" s="181" t="str">
        <f>IF(C89="",IF(E89="","","開始日入力を"),IF(E89="","終了日入力を",_xlfn.DAYS(E89,C89)+1))</f>
        <v/>
      </c>
      <c r="G89" s="205"/>
      <c r="H89" s="213" t="str">
        <f>IF(F89="","",IF(G89="","",IF(F89&gt;0,G89*F89,"")))</f>
        <v/>
      </c>
      <c r="I89" s="233"/>
      <c r="J89" s="233" t="str">
        <f>IF(H89="","",IF(H89-I89&lt;0,"エラー",H89-I89))</f>
        <v/>
      </c>
    </row>
    <row r="90" spans="1:10" ht="15.75" customHeight="1">
      <c r="A90" s="95"/>
      <c r="B90" s="99"/>
      <c r="C90" s="127" t="s">
        <v>39</v>
      </c>
      <c r="D90" s="148"/>
      <c r="E90" s="148"/>
      <c r="F90" s="182">
        <f>SUM(F88:F89)</f>
        <v>0</v>
      </c>
      <c r="G90" s="206">
        <f>MAX(G88:G89)</f>
        <v>0</v>
      </c>
      <c r="H90" s="206">
        <f>SUM(H88:H89)</f>
        <v>0</v>
      </c>
      <c r="I90" s="206">
        <f>SUM(I88:I89)</f>
        <v>0</v>
      </c>
      <c r="J90" s="206">
        <f>SUM(J88:J89)</f>
        <v>0</v>
      </c>
    </row>
    <row r="91" spans="1:10" ht="15.75" customHeight="1">
      <c r="A91" s="95"/>
      <c r="B91" s="97" t="s">
        <v>152</v>
      </c>
      <c r="C91" s="124"/>
      <c r="D91" s="145" t="s">
        <v>81</v>
      </c>
      <c r="E91" s="159"/>
      <c r="F91" s="179" t="str">
        <f>IF(C91="",IF(E91="","","開始日入力を"),IF(E91="","終了日入力を",_xlfn.DAYS(E91,C91)+1))</f>
        <v/>
      </c>
      <c r="G91" s="203"/>
      <c r="H91" s="211" t="str">
        <f>IF(F91="","",IF(G91="","",IF(F91&gt;0,G91*F91,"")))</f>
        <v/>
      </c>
      <c r="I91" s="231"/>
      <c r="J91" s="231" t="str">
        <f>IF(H91="","",IF(H91-I91&lt;0,"エラー",H91-I91))</f>
        <v/>
      </c>
    </row>
    <row r="92" spans="1:10" ht="15.75" customHeight="1">
      <c r="A92" s="95"/>
      <c r="B92" s="98"/>
      <c r="C92" s="126"/>
      <c r="D92" s="147" t="s">
        <v>81</v>
      </c>
      <c r="E92" s="161"/>
      <c r="F92" s="181" t="str">
        <f>IF(C92="",IF(E92="","","開始日入力を"),IF(E92="","終了日入力を",_xlfn.DAYS(E92,C92)+1))</f>
        <v/>
      </c>
      <c r="G92" s="205"/>
      <c r="H92" s="213" t="str">
        <f>IF(F92="","",IF(G92="","",IF(F92&gt;0,G92*F92,"")))</f>
        <v/>
      </c>
      <c r="I92" s="233"/>
      <c r="J92" s="233" t="str">
        <f>IF(H92="","",IF(H92-I92&lt;0,"エラー",H92-I92))</f>
        <v/>
      </c>
    </row>
    <row r="93" spans="1:10" ht="15.75" customHeight="1">
      <c r="A93" s="95"/>
      <c r="B93" s="99"/>
      <c r="C93" s="127" t="s">
        <v>39</v>
      </c>
      <c r="D93" s="148"/>
      <c r="E93" s="148"/>
      <c r="F93" s="182">
        <f>SUM(F91:F92)</f>
        <v>0</v>
      </c>
      <c r="G93" s="206">
        <f>MAX(G91:G92)</f>
        <v>0</v>
      </c>
      <c r="H93" s="206">
        <f>SUM(H91:H92)</f>
        <v>0</v>
      </c>
      <c r="I93" s="206">
        <f>SUM(I91:I92)</f>
        <v>0</v>
      </c>
      <c r="J93" s="206">
        <f>SUM(J91:J92)</f>
        <v>0</v>
      </c>
    </row>
    <row r="94" spans="1:10" ht="15.75" customHeight="1">
      <c r="A94" s="95"/>
      <c r="B94" s="97" t="s">
        <v>183</v>
      </c>
      <c r="C94" s="124"/>
      <c r="D94" s="145" t="s">
        <v>81</v>
      </c>
      <c r="E94" s="159"/>
      <c r="F94" s="179" t="str">
        <f>IF(C94="",IF(E94="","","開始日入力を"),IF(E94="","終了日入力を",_xlfn.DAYS(E94,C94)+1))</f>
        <v/>
      </c>
      <c r="G94" s="203"/>
      <c r="H94" s="211" t="str">
        <f>IF(F94="","",IF(G94="","",IF(F94&gt;0,G94*F94,"")))</f>
        <v/>
      </c>
      <c r="I94" s="231"/>
      <c r="J94" s="231" t="str">
        <f>IF(H94="","",IF(H94-I94&lt;0,"エラー",H94-I94))</f>
        <v/>
      </c>
    </row>
    <row r="95" spans="1:10" ht="15.75" customHeight="1">
      <c r="A95" s="95"/>
      <c r="B95" s="98"/>
      <c r="C95" s="126"/>
      <c r="D95" s="147" t="s">
        <v>81</v>
      </c>
      <c r="E95" s="161"/>
      <c r="F95" s="181" t="str">
        <f>IF(C95="",IF(E95="","","開始日入力を"),IF(E95="","終了日入力を",_xlfn.DAYS(E95,C95)+1))</f>
        <v/>
      </c>
      <c r="G95" s="205"/>
      <c r="H95" s="213" t="str">
        <f>IF(F95="","",IF(G95="","",IF(F95&gt;0,G95*F95,"")))</f>
        <v/>
      </c>
      <c r="I95" s="233"/>
      <c r="J95" s="233" t="str">
        <f>IF(H95="","",IF(H95-I95&lt;0,"エラー",H95-I95))</f>
        <v/>
      </c>
    </row>
    <row r="96" spans="1:10" ht="15.75" customHeight="1">
      <c r="A96" s="95"/>
      <c r="B96" s="99"/>
      <c r="C96" s="127" t="s">
        <v>39</v>
      </c>
      <c r="D96" s="148"/>
      <c r="E96" s="148"/>
      <c r="F96" s="182">
        <f>SUM(F94:F95)</f>
        <v>0</v>
      </c>
      <c r="G96" s="206">
        <f>MAX(G94:G95)</f>
        <v>0</v>
      </c>
      <c r="H96" s="206">
        <f>SUM(H94:H95)</f>
        <v>0</v>
      </c>
      <c r="I96" s="206">
        <f>SUM(I94:I95)</f>
        <v>0</v>
      </c>
      <c r="J96" s="206">
        <f>SUM(J94:J95)</f>
        <v>0</v>
      </c>
    </row>
    <row r="97" spans="1:11">
      <c r="A97" s="95"/>
      <c r="B97" s="95"/>
      <c r="C97" s="95"/>
      <c r="D97" s="95"/>
      <c r="E97" s="95"/>
      <c r="F97" s="95"/>
      <c r="G97" s="95"/>
      <c r="H97" s="95"/>
      <c r="I97" s="95"/>
      <c r="J97" s="95"/>
    </row>
    <row r="98" spans="1:11" ht="15.75" customHeight="1">
      <c r="A98" s="2" t="s">
        <v>211</v>
      </c>
      <c r="B98" s="2"/>
      <c r="D98" s="95"/>
      <c r="K98" s="45"/>
    </row>
    <row r="99" spans="1:11" ht="15.75" customHeight="1">
      <c r="A99" s="95"/>
      <c r="B99" s="2" t="s">
        <v>210</v>
      </c>
      <c r="E99" s="41"/>
      <c r="F99" s="183"/>
      <c r="G99" s="2"/>
      <c r="H99" s="183"/>
      <c r="I99" s="2"/>
      <c r="J99" s="244"/>
      <c r="K99" s="45"/>
    </row>
    <row r="100" spans="1:11" ht="15.75" customHeight="1">
      <c r="A100" s="95"/>
      <c r="B100" s="105"/>
      <c r="C100" s="24"/>
      <c r="E100" s="163" t="s">
        <v>31</v>
      </c>
      <c r="F100" s="183" t="str">
        <f>IF(J70=0,"",J70)</f>
        <v/>
      </c>
      <c r="G100" s="2" t="s">
        <v>80</v>
      </c>
      <c r="H100" s="183">
        <v>436000</v>
      </c>
      <c r="I100" s="2" t="s">
        <v>21</v>
      </c>
      <c r="J100" s="244" t="str">
        <f>IF(F100="","",F100*H100)</f>
        <v/>
      </c>
      <c r="K100" s="45"/>
    </row>
    <row r="101" spans="1:11" ht="15.75" customHeight="1">
      <c r="A101" s="95"/>
      <c r="B101" s="106"/>
      <c r="E101" s="163" t="s">
        <v>187</v>
      </c>
      <c r="F101" s="183" t="str">
        <f>IF(J73=0,"",J73)</f>
        <v/>
      </c>
      <c r="G101" s="2" t="s">
        <v>80</v>
      </c>
      <c r="H101" s="183">
        <v>211000</v>
      </c>
      <c r="I101" s="2" t="s">
        <v>21</v>
      </c>
      <c r="J101" s="244" t="str">
        <f>IF(F101="","",F101*H101)</f>
        <v/>
      </c>
      <c r="K101" s="45"/>
    </row>
    <row r="102" spans="1:11" ht="15.75" customHeight="1">
      <c r="A102" s="95"/>
      <c r="B102" s="106"/>
      <c r="E102" s="163" t="s">
        <v>153</v>
      </c>
      <c r="F102" s="183" t="str">
        <f>IF(J76=0,"",J76)</f>
        <v/>
      </c>
      <c r="G102" s="2" t="s">
        <v>80</v>
      </c>
      <c r="H102" s="183">
        <v>74000</v>
      </c>
      <c r="I102" s="2" t="s">
        <v>21</v>
      </c>
      <c r="J102" s="244" t="str">
        <f>IF(F102="","",F102*H102)</f>
        <v/>
      </c>
      <c r="K102" s="45"/>
    </row>
    <row r="103" spans="1:11" ht="15.75" customHeight="1">
      <c r="A103" s="95"/>
      <c r="B103" s="106"/>
      <c r="E103" s="163" t="s">
        <v>36</v>
      </c>
      <c r="F103" s="183" t="str">
        <f>IF(J79=0,"",J79)</f>
        <v/>
      </c>
      <c r="G103" s="2" t="s">
        <v>80</v>
      </c>
      <c r="H103" s="183">
        <v>16000</v>
      </c>
      <c r="I103" s="2" t="s">
        <v>21</v>
      </c>
      <c r="J103" s="244" t="str">
        <f>IF(F103="","",F103*H103)</f>
        <v/>
      </c>
      <c r="K103" s="45"/>
    </row>
    <row r="104" spans="1:11" ht="15.75" customHeight="1">
      <c r="A104" s="95"/>
      <c r="B104" s="2" t="s">
        <v>212</v>
      </c>
      <c r="E104" s="41"/>
      <c r="F104" s="183"/>
      <c r="G104" s="2"/>
      <c r="H104" s="183"/>
      <c r="I104" s="2"/>
      <c r="J104" s="244"/>
      <c r="K104" s="45"/>
    </row>
    <row r="105" spans="1:11" ht="15.75" customHeight="1">
      <c r="A105" s="95"/>
      <c r="B105" s="105"/>
      <c r="C105" s="24"/>
      <c r="E105" s="163" t="s">
        <v>31</v>
      </c>
      <c r="F105" s="183" t="str">
        <f>IF(J87=0,"",J87)</f>
        <v/>
      </c>
      <c r="G105" s="2" t="s">
        <v>80</v>
      </c>
      <c r="H105" s="183">
        <v>301000</v>
      </c>
      <c r="I105" s="2" t="s">
        <v>21</v>
      </c>
      <c r="J105" s="244" t="str">
        <f>IF(F105="","",F105*H105)</f>
        <v/>
      </c>
      <c r="K105" s="45"/>
    </row>
    <row r="106" spans="1:11" ht="15.75" customHeight="1">
      <c r="A106" s="95"/>
      <c r="B106" s="106"/>
      <c r="E106" s="163" t="s">
        <v>187</v>
      </c>
      <c r="F106" s="183" t="str">
        <f>IF(J90=0,"",J90)</f>
        <v/>
      </c>
      <c r="G106" s="2" t="s">
        <v>80</v>
      </c>
      <c r="H106" s="183">
        <v>211000</v>
      </c>
      <c r="I106" s="2" t="s">
        <v>21</v>
      </c>
      <c r="J106" s="244" t="str">
        <f>IF(F106="","",F106*H106)</f>
        <v/>
      </c>
      <c r="K106" s="45"/>
    </row>
    <row r="107" spans="1:11" ht="15.75" customHeight="1">
      <c r="A107" s="95"/>
      <c r="B107" s="106"/>
      <c r="E107" s="163" t="s">
        <v>153</v>
      </c>
      <c r="F107" s="183" t="str">
        <f>IF(J93=0,"",J93)</f>
        <v/>
      </c>
      <c r="G107" s="2" t="s">
        <v>80</v>
      </c>
      <c r="H107" s="183">
        <v>71000</v>
      </c>
      <c r="I107" s="2" t="s">
        <v>21</v>
      </c>
      <c r="J107" s="244" t="str">
        <f>IF(F107="","",F107*H107)</f>
        <v/>
      </c>
      <c r="K107" s="45"/>
    </row>
    <row r="108" spans="1:11" ht="15.75" customHeight="1">
      <c r="A108" s="95"/>
      <c r="B108" s="106"/>
      <c r="E108" s="163" t="s">
        <v>36</v>
      </c>
      <c r="F108" s="183" t="str">
        <f>IF(J96=0,"",J96)</f>
        <v/>
      </c>
      <c r="G108" s="2" t="s">
        <v>80</v>
      </c>
      <c r="H108" s="183">
        <v>16000</v>
      </c>
      <c r="I108" s="2" t="s">
        <v>21</v>
      </c>
      <c r="J108" s="244" t="str">
        <f>IF(F108="","",F108*H108)</f>
        <v/>
      </c>
      <c r="K108" s="45"/>
    </row>
    <row r="109" spans="1:11" ht="15.75" customHeight="1">
      <c r="A109" s="95"/>
      <c r="B109" s="95"/>
      <c r="C109" s="95"/>
      <c r="D109" s="95"/>
      <c r="E109" s="106"/>
      <c r="F109" s="184"/>
      <c r="G109" s="2"/>
      <c r="H109" s="184"/>
      <c r="I109" s="235" t="s">
        <v>39</v>
      </c>
      <c r="J109" s="243">
        <f>SUM(J99:J108)</f>
        <v>0</v>
      </c>
      <c r="K109" s="45"/>
    </row>
    <row r="110" spans="1:11" ht="20.100000000000001" customHeight="1">
      <c r="A110" s="95"/>
      <c r="B110" s="95"/>
      <c r="C110" s="95"/>
      <c r="D110" s="95"/>
      <c r="E110" s="95"/>
      <c r="F110" s="95"/>
      <c r="G110" s="95"/>
      <c r="H110" s="95"/>
      <c r="J110" s="95"/>
    </row>
    <row r="111" spans="1:11" ht="20.100000000000001" customHeight="1">
      <c r="A111" s="2" t="s">
        <v>128</v>
      </c>
      <c r="B111" s="2"/>
      <c r="C111" s="95"/>
      <c r="D111" s="95"/>
      <c r="E111" s="95"/>
      <c r="F111" s="95"/>
      <c r="G111" s="95"/>
      <c r="H111" s="95"/>
      <c r="I111" s="95"/>
      <c r="J111" s="95"/>
    </row>
    <row r="112" spans="1:11" ht="20.100000000000001" customHeight="1">
      <c r="A112" s="2" t="s">
        <v>176</v>
      </c>
      <c r="B112" s="2"/>
      <c r="D112" s="95"/>
      <c r="E112" s="95"/>
      <c r="F112" s="95"/>
      <c r="G112" s="95"/>
      <c r="H112" s="95"/>
      <c r="I112" s="95"/>
      <c r="J112" s="95"/>
    </row>
    <row r="113" spans="1:10">
      <c r="A113" s="2"/>
      <c r="B113" s="108" t="s">
        <v>189</v>
      </c>
      <c r="C113" s="130"/>
      <c r="D113" s="130"/>
      <c r="E113" s="130"/>
      <c r="F113" s="130"/>
      <c r="G113" s="130"/>
      <c r="H113" s="130"/>
      <c r="I113" s="130"/>
      <c r="J113" s="130"/>
    </row>
    <row r="114" spans="1:10" ht="87" customHeight="1">
      <c r="A114" s="2"/>
      <c r="B114" s="109"/>
      <c r="C114" s="131"/>
      <c r="D114" s="131"/>
      <c r="E114" s="131"/>
      <c r="F114" s="131"/>
      <c r="G114" s="131"/>
      <c r="H114" s="131"/>
      <c r="I114" s="131"/>
      <c r="J114" s="245"/>
    </row>
    <row r="115" spans="1:10">
      <c r="A115" s="2"/>
      <c r="B115" s="2"/>
      <c r="D115" s="95"/>
      <c r="E115" s="95"/>
      <c r="F115" s="95"/>
      <c r="G115" s="95"/>
      <c r="H115" s="95"/>
      <c r="I115" s="95"/>
      <c r="J115" s="95"/>
    </row>
    <row r="116" spans="1:10">
      <c r="A116" s="2"/>
      <c r="B116" s="105" t="s">
        <v>124</v>
      </c>
      <c r="C116" s="132"/>
      <c r="D116" s="132"/>
      <c r="E116" s="132"/>
      <c r="F116" s="132"/>
      <c r="G116" s="132"/>
      <c r="H116" s="132"/>
      <c r="I116" s="132"/>
      <c r="J116" s="132"/>
    </row>
    <row r="117" spans="1:10">
      <c r="A117" s="2"/>
      <c r="B117" s="7" t="s">
        <v>95</v>
      </c>
      <c r="C117" s="133"/>
      <c r="D117" s="151"/>
      <c r="E117" s="164" t="s">
        <v>140</v>
      </c>
      <c r="F117" s="133"/>
      <c r="G117" s="151"/>
      <c r="H117" s="214" t="s">
        <v>50</v>
      </c>
      <c r="I117" s="214" t="s">
        <v>154</v>
      </c>
      <c r="J117" s="214" t="s">
        <v>9</v>
      </c>
    </row>
    <row r="118" spans="1:10">
      <c r="A118" s="2"/>
      <c r="B118" s="110"/>
      <c r="C118" s="64"/>
      <c r="D118" s="152"/>
      <c r="E118" s="102"/>
      <c r="F118" s="64"/>
      <c r="G118" s="152"/>
      <c r="H118" s="215" t="s">
        <v>11</v>
      </c>
      <c r="I118" s="215" t="s">
        <v>13</v>
      </c>
      <c r="J118" s="215" t="s">
        <v>33</v>
      </c>
    </row>
    <row r="119" spans="1:10" ht="27.75" customHeight="1">
      <c r="A119" s="2"/>
      <c r="B119" s="111" t="s">
        <v>171</v>
      </c>
      <c r="C119" s="134"/>
      <c r="D119" s="134"/>
      <c r="E119" s="165"/>
      <c r="F119" s="185"/>
      <c r="G119" s="185"/>
      <c r="H119" s="216"/>
      <c r="I119" s="236">
        <v>133000</v>
      </c>
      <c r="J119" s="236" t="str">
        <f>IF(H119="","",H119*I119)</f>
        <v/>
      </c>
    </row>
    <row r="120" spans="1:10" ht="27.75" customHeight="1">
      <c r="A120" s="2"/>
      <c r="B120" s="112" t="s">
        <v>190</v>
      </c>
      <c r="C120" s="135"/>
      <c r="D120" s="135"/>
      <c r="E120" s="166"/>
      <c r="F120" s="186"/>
      <c r="G120" s="186"/>
      <c r="H120" s="191"/>
      <c r="I120" s="237">
        <v>3600</v>
      </c>
      <c r="J120" s="237" t="str">
        <f>IF(H120="","",H120*I120)</f>
        <v/>
      </c>
    </row>
    <row r="121" spans="1:10" ht="27.75" customHeight="1">
      <c r="A121" s="2"/>
      <c r="B121" s="112" t="s">
        <v>191</v>
      </c>
      <c r="C121" s="135"/>
      <c r="D121" s="135"/>
      <c r="E121" s="166"/>
      <c r="F121" s="186"/>
      <c r="G121" s="186"/>
      <c r="H121" s="191"/>
      <c r="I121" s="237">
        <v>4320000</v>
      </c>
      <c r="J121" s="237" t="str">
        <f>IF(H121="","",H121*I121)</f>
        <v/>
      </c>
    </row>
    <row r="122" spans="1:10" ht="27.75" customHeight="1">
      <c r="A122" s="2"/>
      <c r="B122" s="112" t="s">
        <v>192</v>
      </c>
      <c r="C122" s="135"/>
      <c r="D122" s="135"/>
      <c r="E122" s="166"/>
      <c r="F122" s="186"/>
      <c r="G122" s="186"/>
      <c r="H122" s="191"/>
      <c r="I122" s="237">
        <v>51400</v>
      </c>
      <c r="J122" s="237" t="str">
        <f>IF(H122="","",H122*I122)</f>
        <v/>
      </c>
    </row>
    <row r="123" spans="1:10" ht="27.75" customHeight="1">
      <c r="A123" s="2"/>
      <c r="B123" s="112" t="s">
        <v>193</v>
      </c>
      <c r="C123" s="135"/>
      <c r="D123" s="135"/>
      <c r="E123" s="166"/>
      <c r="F123" s="186"/>
      <c r="G123" s="186"/>
      <c r="H123" s="217"/>
      <c r="I123" s="237"/>
      <c r="J123" s="237" t="str">
        <f>IF(I123="","",I123)</f>
        <v/>
      </c>
    </row>
    <row r="124" spans="1:10" ht="27.75" customHeight="1">
      <c r="A124" s="2"/>
      <c r="B124" s="112" t="s">
        <v>195</v>
      </c>
      <c r="C124" s="135"/>
      <c r="D124" s="135"/>
      <c r="E124" s="166"/>
      <c r="F124" s="186"/>
      <c r="G124" s="186"/>
      <c r="H124" s="191"/>
      <c r="I124" s="237">
        <v>905000</v>
      </c>
      <c r="J124" s="237" t="str">
        <f>IF(H124="","",H124*I124)</f>
        <v/>
      </c>
    </row>
    <row r="125" spans="1:10" ht="27.75" customHeight="1">
      <c r="A125" s="2"/>
      <c r="B125" s="112" t="s">
        <v>194</v>
      </c>
      <c r="C125" s="135"/>
      <c r="D125" s="135"/>
      <c r="E125" s="166"/>
      <c r="F125" s="186"/>
      <c r="G125" s="186"/>
      <c r="H125" s="191"/>
      <c r="I125" s="237">
        <v>205000</v>
      </c>
      <c r="J125" s="237" t="str">
        <f>IF(H125="","",H125*I125)</f>
        <v/>
      </c>
    </row>
    <row r="126" spans="1:10" ht="27.75" customHeight="1">
      <c r="A126" s="2"/>
      <c r="B126" s="112" t="s">
        <v>182</v>
      </c>
      <c r="C126" s="135"/>
      <c r="D126" s="135"/>
      <c r="E126" s="166"/>
      <c r="F126" s="186"/>
      <c r="G126" s="186"/>
      <c r="H126" s="217"/>
      <c r="I126" s="237"/>
      <c r="J126" s="237" t="str">
        <f>IF(I126="","",I126)</f>
        <v/>
      </c>
    </row>
    <row r="127" spans="1:10" ht="27.75" customHeight="1">
      <c r="A127" s="2"/>
      <c r="B127" s="112" t="s">
        <v>173</v>
      </c>
      <c r="C127" s="135"/>
      <c r="D127" s="135"/>
      <c r="E127" s="166"/>
      <c r="F127" s="186"/>
      <c r="G127" s="186"/>
      <c r="H127" s="191"/>
      <c r="I127" s="237">
        <v>300000</v>
      </c>
      <c r="J127" s="237" t="str">
        <f>IF(H127="","",H127*I127)</f>
        <v/>
      </c>
    </row>
    <row r="128" spans="1:10" ht="27.75" customHeight="1">
      <c r="A128" s="2"/>
      <c r="B128" s="113" t="s">
        <v>196</v>
      </c>
      <c r="C128" s="136"/>
      <c r="D128" s="136"/>
      <c r="E128" s="167"/>
      <c r="F128" s="187"/>
      <c r="G128" s="187"/>
      <c r="H128" s="218"/>
      <c r="I128" s="238">
        <v>1500000</v>
      </c>
      <c r="J128" s="238" t="str">
        <f>IF(H128="","",H128*I128)</f>
        <v/>
      </c>
    </row>
    <row r="129" spans="1:11" ht="27.75" customHeight="1">
      <c r="A129" s="2"/>
      <c r="B129" s="114" t="s">
        <v>39</v>
      </c>
      <c r="C129" s="137"/>
      <c r="D129" s="137"/>
      <c r="E129" s="168"/>
      <c r="F129" s="188"/>
      <c r="G129" s="188"/>
      <c r="H129" s="219"/>
      <c r="I129" s="219"/>
      <c r="J129" s="246">
        <f>SUM(J119:J128)</f>
        <v>0</v>
      </c>
    </row>
    <row r="130" spans="1:11">
      <c r="A130" s="2"/>
      <c r="B130" s="2"/>
      <c r="C130" s="138" t="s">
        <v>197</v>
      </c>
      <c r="D130" s="95"/>
      <c r="E130" s="95"/>
      <c r="F130" s="95"/>
      <c r="G130" s="95"/>
      <c r="H130" s="95"/>
      <c r="I130" s="95"/>
      <c r="J130" s="247"/>
    </row>
    <row r="131" spans="1:11">
      <c r="A131" s="2"/>
      <c r="B131" s="2"/>
      <c r="C131" s="138" t="s">
        <v>198</v>
      </c>
      <c r="D131" s="95"/>
      <c r="E131" s="95"/>
      <c r="F131" s="95"/>
      <c r="G131" s="95"/>
      <c r="H131" s="95"/>
      <c r="I131" s="95"/>
      <c r="J131" s="247"/>
    </row>
    <row r="132" spans="1:11">
      <c r="A132" s="2"/>
      <c r="B132" s="2"/>
      <c r="D132" s="95"/>
      <c r="E132" s="95"/>
      <c r="F132" s="95"/>
      <c r="G132" s="95"/>
      <c r="H132" s="95"/>
      <c r="I132" s="95"/>
      <c r="J132" s="247"/>
    </row>
    <row r="133" spans="1:11" ht="20.100000000000001" customHeight="1">
      <c r="A133" s="2" t="s">
        <v>67</v>
      </c>
      <c r="B133" s="2"/>
      <c r="D133" s="95"/>
      <c r="E133" s="95"/>
      <c r="F133" s="95"/>
      <c r="G133" s="95"/>
      <c r="H133" s="95"/>
      <c r="I133" s="95"/>
      <c r="J133" s="95"/>
    </row>
    <row r="134" spans="1:11">
      <c r="A134" s="2"/>
      <c r="B134" s="2"/>
      <c r="D134" s="95"/>
      <c r="E134" s="95"/>
      <c r="F134" s="95"/>
      <c r="G134" s="95"/>
      <c r="H134" s="95"/>
      <c r="I134" s="95"/>
      <c r="J134" s="95"/>
    </row>
    <row r="135" spans="1:11">
      <c r="A135" s="2"/>
      <c r="B135" s="2" t="s">
        <v>58</v>
      </c>
      <c r="D135" s="95"/>
      <c r="G135" s="95"/>
      <c r="H135" s="95"/>
      <c r="I135" s="239"/>
      <c r="J135" s="248" t="s">
        <v>40</v>
      </c>
    </row>
    <row r="136" spans="1:11">
      <c r="A136" s="2"/>
      <c r="B136" s="2"/>
      <c r="D136" s="95"/>
      <c r="E136" s="95"/>
      <c r="F136" s="95"/>
      <c r="G136" s="95"/>
      <c r="H136" s="95"/>
      <c r="I136" s="95"/>
      <c r="J136" s="95"/>
    </row>
    <row r="137" spans="1:11">
      <c r="A137" s="2"/>
      <c r="B137" s="2" t="s">
        <v>181</v>
      </c>
      <c r="D137" s="95"/>
      <c r="E137" s="95"/>
      <c r="F137" s="95"/>
      <c r="G137" s="95"/>
      <c r="H137" s="95"/>
      <c r="I137" s="240"/>
      <c r="J137" s="95"/>
    </row>
    <row r="138" spans="1:11">
      <c r="A138" s="2"/>
      <c r="B138" s="2"/>
      <c r="D138" s="95"/>
      <c r="E138" s="95"/>
      <c r="F138" s="95"/>
      <c r="G138" s="95"/>
      <c r="H138" s="95"/>
      <c r="I138" s="95"/>
      <c r="J138" s="95"/>
    </row>
    <row r="139" spans="1:11">
      <c r="A139" s="2"/>
      <c r="B139" s="2"/>
      <c r="D139" s="95"/>
      <c r="E139" s="95"/>
      <c r="F139" s="95"/>
      <c r="G139" s="95"/>
      <c r="H139" s="95"/>
      <c r="I139" s="95"/>
      <c r="J139" s="95"/>
    </row>
    <row r="140" spans="1:11" ht="15.75" customHeight="1">
      <c r="A140" s="2" t="s">
        <v>79</v>
      </c>
      <c r="B140" s="2"/>
      <c r="D140" s="95"/>
      <c r="K140" s="45"/>
    </row>
    <row r="141" spans="1:11">
      <c r="A141" s="2"/>
      <c r="B141" s="2" t="s">
        <v>165</v>
      </c>
      <c r="D141" s="95"/>
      <c r="E141" s="95"/>
      <c r="F141" s="95">
        <f>COUNTIF(J119:J128,"&gt;0")</f>
        <v>0</v>
      </c>
      <c r="G141" s="95" t="s">
        <v>199</v>
      </c>
      <c r="I141" s="153" t="s">
        <v>112</v>
      </c>
      <c r="J141" s="244">
        <f>J129</f>
        <v>0</v>
      </c>
    </row>
    <row r="142" spans="1:11">
      <c r="A142" s="2"/>
      <c r="D142" s="95"/>
      <c r="E142" s="95"/>
      <c r="F142" s="95"/>
      <c r="G142" s="95"/>
      <c r="H142" s="95"/>
      <c r="I142" s="95"/>
      <c r="J142" s="95"/>
    </row>
    <row r="143" spans="1:11">
      <c r="A143" s="2"/>
      <c r="B143" s="2" t="s">
        <v>200</v>
      </c>
      <c r="E143" s="95"/>
      <c r="G143" s="95"/>
      <c r="H143" s="95"/>
      <c r="I143" s="153" t="s">
        <v>188</v>
      </c>
      <c r="J143" s="244">
        <f>IF(I135=0,0,10000000)</f>
        <v>0</v>
      </c>
    </row>
    <row r="144" spans="1:11">
      <c r="A144" s="2"/>
      <c r="B144" s="2"/>
      <c r="D144" s="153"/>
      <c r="E144" s="95"/>
      <c r="F144" s="95"/>
      <c r="G144" s="95"/>
      <c r="H144" s="95"/>
      <c r="I144" s="153" t="s">
        <v>202</v>
      </c>
      <c r="J144" s="244">
        <f>IF(I135=0,0,ROUNDUP(I135/100,0)*10000000)</f>
        <v>0</v>
      </c>
    </row>
    <row r="145" spans="1:10">
      <c r="A145" s="2"/>
      <c r="B145" s="2"/>
      <c r="D145" s="153"/>
      <c r="E145" s="95"/>
      <c r="F145" s="95"/>
      <c r="G145" s="95"/>
      <c r="H145" s="95"/>
      <c r="I145" s="153" t="s">
        <v>203</v>
      </c>
      <c r="J145" s="244">
        <f>IF(I137="有",10000000,0)</f>
        <v>0</v>
      </c>
    </row>
    <row r="146" spans="1:10">
      <c r="A146" s="2"/>
      <c r="B146" s="2"/>
      <c r="D146" s="95"/>
      <c r="E146" s="95"/>
      <c r="F146" s="95"/>
      <c r="G146" s="95"/>
      <c r="H146" s="95"/>
      <c r="I146" s="95"/>
      <c r="J146" s="95"/>
    </row>
    <row r="147" spans="1:10">
      <c r="A147" s="2"/>
      <c r="B147" s="2"/>
      <c r="D147" s="95"/>
      <c r="E147" s="95"/>
      <c r="F147" s="95"/>
      <c r="G147" s="95"/>
      <c r="H147" s="95"/>
      <c r="I147" s="235" t="s">
        <v>39</v>
      </c>
      <c r="J147" s="243">
        <f>SUM(J141:J146)</f>
        <v>0</v>
      </c>
    </row>
    <row r="148" spans="1:10">
      <c r="A148" s="2"/>
      <c r="B148" s="2"/>
      <c r="C148" s="95"/>
      <c r="D148" s="95"/>
      <c r="E148" s="95"/>
      <c r="F148" s="95"/>
      <c r="G148" s="95"/>
      <c r="H148" s="95"/>
      <c r="I148" s="95"/>
      <c r="J148" s="95"/>
    </row>
    <row r="149" spans="1:10" ht="20.100000000000001" customHeight="1">
      <c r="A149" s="2" t="s">
        <v>166</v>
      </c>
      <c r="B149" s="2"/>
      <c r="C149" s="95"/>
      <c r="D149" s="95"/>
      <c r="E149" s="95"/>
      <c r="F149" s="95"/>
      <c r="G149" s="95"/>
      <c r="H149" s="95"/>
      <c r="I149" s="95"/>
      <c r="J149" s="95"/>
    </row>
    <row r="150" spans="1:10">
      <c r="A150" s="2"/>
      <c r="B150" s="2"/>
      <c r="C150" s="95"/>
      <c r="D150" s="95"/>
      <c r="E150" s="95"/>
      <c r="F150" s="95"/>
      <c r="G150" s="95"/>
      <c r="H150" s="95"/>
      <c r="I150" s="95"/>
      <c r="J150" s="95"/>
    </row>
    <row r="151" spans="1:10" ht="15.75" customHeight="1">
      <c r="A151" s="95"/>
      <c r="B151" s="115" t="s">
        <v>29</v>
      </c>
      <c r="C151" s="139" t="s">
        <v>85</v>
      </c>
      <c r="D151" s="128"/>
      <c r="E151" s="128"/>
      <c r="F151" s="189" t="s">
        <v>88</v>
      </c>
      <c r="G151" s="189" t="s">
        <v>75</v>
      </c>
      <c r="H151" s="220"/>
      <c r="I151" s="234" t="s">
        <v>57</v>
      </c>
      <c r="J151" s="228"/>
    </row>
    <row r="152" spans="1:10" ht="15.75" customHeight="1">
      <c r="A152" s="95"/>
      <c r="B152" s="116" t="s">
        <v>156</v>
      </c>
      <c r="C152" s="124"/>
      <c r="D152" s="145" t="s">
        <v>81</v>
      </c>
      <c r="E152" s="169"/>
      <c r="F152" s="190"/>
      <c r="G152" s="207"/>
      <c r="H152" s="221"/>
      <c r="I152" s="231"/>
      <c r="J152" s="225"/>
    </row>
    <row r="153" spans="1:10" ht="15.75" customHeight="1">
      <c r="A153" s="95"/>
      <c r="B153" s="117"/>
      <c r="C153" s="140"/>
      <c r="D153" s="154" t="s">
        <v>81</v>
      </c>
      <c r="E153" s="170"/>
      <c r="F153" s="191"/>
      <c r="G153" s="112"/>
      <c r="H153" s="222"/>
      <c r="I153" s="241"/>
      <c r="J153" s="226"/>
    </row>
    <row r="154" spans="1:10" ht="15.75" customHeight="1">
      <c r="A154" s="95"/>
      <c r="B154" s="118"/>
      <c r="C154" s="126"/>
      <c r="D154" s="147" t="s">
        <v>81</v>
      </c>
      <c r="E154" s="171"/>
      <c r="F154" s="192"/>
      <c r="G154" s="208"/>
      <c r="H154" s="223"/>
      <c r="I154" s="233"/>
      <c r="J154" s="227"/>
    </row>
    <row r="155" spans="1:10" ht="15.75" customHeight="1">
      <c r="A155" s="95"/>
      <c r="B155" s="119"/>
      <c r="C155" s="127" t="s">
        <v>39</v>
      </c>
      <c r="D155" s="148"/>
      <c r="E155" s="172"/>
      <c r="F155" s="193">
        <f>SUM(F152:F154)</f>
        <v>0</v>
      </c>
      <c r="G155" s="206">
        <f>SUM(G152:G154)</f>
        <v>0</v>
      </c>
      <c r="H155" s="224"/>
      <c r="I155" s="206">
        <f>SUM(I152:I154)</f>
        <v>0</v>
      </c>
      <c r="J155" s="228"/>
    </row>
    <row r="156" spans="1:10" ht="15.75" customHeight="1">
      <c r="A156" s="95"/>
      <c r="B156" s="116" t="s">
        <v>2</v>
      </c>
      <c r="C156" s="124"/>
      <c r="D156" s="145" t="s">
        <v>81</v>
      </c>
      <c r="E156" s="169"/>
      <c r="F156" s="190"/>
      <c r="G156" s="207"/>
      <c r="H156" s="221"/>
      <c r="I156" s="231"/>
      <c r="J156" s="225"/>
    </row>
    <row r="157" spans="1:10" ht="15.75" customHeight="1">
      <c r="A157" s="95"/>
      <c r="B157" s="117"/>
      <c r="C157" s="140"/>
      <c r="D157" s="154" t="s">
        <v>81</v>
      </c>
      <c r="E157" s="170"/>
      <c r="F157" s="191"/>
      <c r="G157" s="112"/>
      <c r="H157" s="222"/>
      <c r="I157" s="241"/>
      <c r="J157" s="226"/>
    </row>
    <row r="158" spans="1:10" ht="15.75" customHeight="1">
      <c r="A158" s="95"/>
      <c r="B158" s="118"/>
      <c r="C158" s="126"/>
      <c r="D158" s="147" t="s">
        <v>81</v>
      </c>
      <c r="E158" s="171"/>
      <c r="F158" s="192"/>
      <c r="G158" s="208"/>
      <c r="H158" s="223"/>
      <c r="I158" s="233"/>
      <c r="J158" s="227"/>
    </row>
    <row r="159" spans="1:10" ht="15.75" customHeight="1">
      <c r="A159" s="95"/>
      <c r="B159" s="119"/>
      <c r="C159" s="127" t="s">
        <v>39</v>
      </c>
      <c r="D159" s="148"/>
      <c r="E159" s="172"/>
      <c r="F159" s="193">
        <f>SUM(F156:F158)</f>
        <v>0</v>
      </c>
      <c r="G159" s="206">
        <f>SUM(G156:G158)</f>
        <v>0</v>
      </c>
      <c r="H159" s="224"/>
      <c r="I159" s="206">
        <f>SUM(I156:I158)</f>
        <v>0</v>
      </c>
      <c r="J159" s="228"/>
    </row>
    <row r="160" spans="1:10">
      <c r="A160" s="95"/>
      <c r="B160" s="95"/>
      <c r="C160" s="95"/>
      <c r="E160" s="95"/>
      <c r="F160" s="95"/>
      <c r="G160" s="95"/>
      <c r="H160" s="95"/>
      <c r="I160" s="95"/>
      <c r="J160" s="95"/>
    </row>
    <row r="161" spans="1:10" ht="15.75" customHeight="1">
      <c r="A161" s="2" t="s">
        <v>79</v>
      </c>
      <c r="B161" s="2"/>
      <c r="D161" s="95"/>
    </row>
    <row r="162" spans="1:10" ht="15.75" customHeight="1">
      <c r="A162" s="95"/>
      <c r="B162" s="2" t="s">
        <v>53</v>
      </c>
      <c r="D162" s="95"/>
      <c r="E162" s="173" t="s">
        <v>57</v>
      </c>
      <c r="F162" s="183"/>
      <c r="G162" s="2" t="s">
        <v>63</v>
      </c>
      <c r="H162" s="183">
        <v>7550</v>
      </c>
      <c r="I162" s="2" t="s">
        <v>21</v>
      </c>
      <c r="J162" s="249" t="str">
        <f>IF(F162="","",F162*H162)</f>
        <v/>
      </c>
    </row>
    <row r="163" spans="1:10" ht="15.75" customHeight="1">
      <c r="A163" s="95"/>
      <c r="B163" s="2" t="s">
        <v>100</v>
      </c>
      <c r="D163" s="95"/>
      <c r="E163" s="173" t="s">
        <v>57</v>
      </c>
      <c r="F163" s="183"/>
      <c r="G163" s="2" t="s">
        <v>63</v>
      </c>
      <c r="H163" s="183">
        <v>2760</v>
      </c>
      <c r="I163" s="2" t="s">
        <v>21</v>
      </c>
      <c r="J163" s="249" t="str">
        <f>IF(F163="","",F163*H163)</f>
        <v/>
      </c>
    </row>
    <row r="164" spans="1:10" ht="15.75" customHeight="1">
      <c r="A164" s="95" t="s">
        <v>213</v>
      </c>
      <c r="B164" s="2"/>
      <c r="D164" s="95"/>
      <c r="E164" s="173"/>
      <c r="F164" s="183"/>
      <c r="G164" s="2"/>
      <c r="H164" s="183"/>
      <c r="I164" s="2"/>
      <c r="J164" s="249"/>
    </row>
    <row r="165" spans="1:10" ht="15.75" customHeight="1">
      <c r="A165" s="95"/>
      <c r="B165" s="2" t="s">
        <v>53</v>
      </c>
      <c r="D165" s="95"/>
      <c r="E165" s="173" t="s">
        <v>57</v>
      </c>
      <c r="F165" s="183"/>
      <c r="G165" s="2" t="s">
        <v>63</v>
      </c>
      <c r="H165" s="183">
        <v>15100</v>
      </c>
      <c r="I165" s="2" t="s">
        <v>21</v>
      </c>
      <c r="J165" s="249" t="str">
        <f>IF(F165="","",F165*H165)</f>
        <v/>
      </c>
    </row>
    <row r="166" spans="1:10" ht="15.75" customHeight="1">
      <c r="A166" s="95"/>
      <c r="B166" s="2" t="s">
        <v>100</v>
      </c>
      <c r="D166" s="95"/>
      <c r="E166" s="173" t="s">
        <v>57</v>
      </c>
      <c r="F166" s="183"/>
      <c r="G166" s="2" t="s">
        <v>63</v>
      </c>
      <c r="H166" s="183">
        <v>5520</v>
      </c>
      <c r="I166" s="2" t="s">
        <v>21</v>
      </c>
      <c r="J166" s="249" t="str">
        <f>IF(F166="","",F166*H166)</f>
        <v/>
      </c>
    </row>
    <row r="167" spans="1:10" ht="15.75" customHeight="1">
      <c r="A167" s="95"/>
      <c r="B167" s="95"/>
      <c r="C167" s="95"/>
      <c r="D167" s="95"/>
      <c r="E167" s="106"/>
      <c r="F167" s="184"/>
      <c r="G167" s="2"/>
      <c r="H167" s="184"/>
      <c r="I167" s="235" t="s">
        <v>39</v>
      </c>
      <c r="J167" s="243">
        <f>SUM(J162:J166)</f>
        <v>0</v>
      </c>
    </row>
    <row r="168" spans="1:10">
      <c r="A168" s="95"/>
      <c r="B168" s="95"/>
      <c r="C168" s="95"/>
      <c r="D168" s="95"/>
      <c r="E168" s="106"/>
      <c r="F168" s="184"/>
      <c r="G168" s="2"/>
      <c r="H168" s="184"/>
      <c r="I168" s="2"/>
      <c r="J168" s="250"/>
    </row>
    <row r="169" spans="1:10">
      <c r="A169" s="95"/>
      <c r="B169" s="95"/>
      <c r="C169" s="95"/>
      <c r="D169" s="95"/>
      <c r="E169" s="106"/>
      <c r="F169" s="184"/>
      <c r="G169" s="2"/>
      <c r="H169" s="184"/>
      <c r="I169" s="2"/>
      <c r="J169" s="250"/>
    </row>
    <row r="170" spans="1:10" ht="20.100000000000001" customHeight="1">
      <c r="A170" s="2" t="s">
        <v>76</v>
      </c>
      <c r="B170" s="2"/>
      <c r="C170" s="95"/>
      <c r="D170" s="95"/>
      <c r="E170" s="106"/>
      <c r="F170" s="184"/>
      <c r="G170" s="2"/>
      <c r="H170" s="184"/>
      <c r="I170" s="2"/>
      <c r="J170" s="250"/>
    </row>
    <row r="171" spans="1:10">
      <c r="A171" s="2"/>
      <c r="B171" s="2"/>
      <c r="C171" s="95"/>
      <c r="D171" s="95"/>
      <c r="E171" s="106"/>
      <c r="F171" s="184"/>
      <c r="G171" s="2"/>
      <c r="H171" s="184"/>
      <c r="I171" s="2"/>
      <c r="J171" s="250"/>
    </row>
    <row r="172" spans="1:10" ht="45" customHeight="1">
      <c r="A172" s="2"/>
      <c r="B172" s="120" t="s">
        <v>52</v>
      </c>
      <c r="C172" s="141"/>
      <c r="D172" s="155"/>
      <c r="E172" s="162"/>
      <c r="F172" s="141"/>
      <c r="G172" s="141"/>
      <c r="H172" s="141"/>
      <c r="I172" s="141"/>
      <c r="J172" s="155"/>
    </row>
    <row r="173" spans="1:10" ht="20.100000000000001" customHeight="1">
      <c r="A173" s="2"/>
      <c r="B173" s="120" t="s">
        <v>82</v>
      </c>
      <c r="C173" s="141"/>
      <c r="D173" s="155"/>
      <c r="E173" s="162"/>
      <c r="F173" s="141"/>
      <c r="G173" s="141"/>
      <c r="H173" s="141"/>
      <c r="I173" s="141"/>
      <c r="J173" s="155"/>
    </row>
    <row r="174" spans="1:10" ht="20.100000000000001" customHeight="1">
      <c r="A174" s="2"/>
      <c r="B174" s="120" t="s">
        <v>46</v>
      </c>
      <c r="C174" s="141"/>
      <c r="D174" s="155"/>
      <c r="E174" s="162"/>
      <c r="F174" s="141"/>
      <c r="G174" s="141"/>
      <c r="H174" s="141"/>
      <c r="I174" s="141"/>
      <c r="J174" s="155"/>
    </row>
    <row r="175" spans="1:10" ht="20.100000000000001" customHeight="1">
      <c r="A175" s="2"/>
      <c r="B175" s="120" t="s">
        <v>160</v>
      </c>
      <c r="C175" s="141"/>
      <c r="D175" s="155"/>
      <c r="E175" s="162"/>
      <c r="F175" s="141"/>
      <c r="G175" s="141"/>
      <c r="H175" s="141"/>
      <c r="I175" s="141"/>
      <c r="J175" s="155"/>
    </row>
    <row r="176" spans="1:10">
      <c r="A176" s="2"/>
      <c r="B176" s="2"/>
      <c r="C176" s="95"/>
      <c r="D176" s="49"/>
      <c r="E176" s="174"/>
      <c r="F176" s="174"/>
      <c r="G176" s="174"/>
      <c r="H176" s="174"/>
      <c r="I176" s="174"/>
      <c r="J176" s="174"/>
    </row>
    <row r="177" spans="1:10" ht="15" customHeight="1">
      <c r="A177" s="2" t="s">
        <v>91</v>
      </c>
      <c r="B177" s="2"/>
      <c r="C177" s="95"/>
      <c r="D177" s="95"/>
      <c r="E177" s="95"/>
      <c r="F177" s="95"/>
      <c r="G177" s="95"/>
      <c r="H177" s="95"/>
      <c r="I177" s="95"/>
      <c r="J177" s="95"/>
    </row>
    <row r="178" spans="1:10">
      <c r="A178" s="95"/>
      <c r="B178" s="101" t="s">
        <v>44</v>
      </c>
      <c r="C178" s="128"/>
      <c r="D178" s="128"/>
      <c r="E178" s="128"/>
      <c r="F178" s="128"/>
      <c r="G178" s="128"/>
      <c r="H178" s="128"/>
      <c r="I178" s="128"/>
      <c r="J178" s="242"/>
    </row>
    <row r="179" spans="1:10" ht="78" customHeight="1">
      <c r="A179" s="95"/>
      <c r="B179" s="102"/>
      <c r="C179" s="64"/>
      <c r="D179" s="64"/>
      <c r="E179" s="64"/>
      <c r="F179" s="64"/>
      <c r="G179" s="64"/>
      <c r="H179" s="64"/>
      <c r="I179" s="64"/>
      <c r="J179" s="152"/>
    </row>
    <row r="180" spans="1:10">
      <c r="A180" s="95"/>
      <c r="B180" s="95"/>
      <c r="C180" s="95"/>
      <c r="D180" s="95"/>
      <c r="E180" s="106"/>
      <c r="F180" s="184"/>
      <c r="G180" s="2"/>
      <c r="H180" s="184"/>
      <c r="I180" s="2"/>
      <c r="J180" s="250"/>
    </row>
    <row r="181" spans="1:10" ht="15" customHeight="1">
      <c r="A181" s="2" t="s">
        <v>48</v>
      </c>
      <c r="B181" s="2"/>
      <c r="C181" s="95"/>
      <c r="D181" s="95"/>
      <c r="E181" s="106"/>
      <c r="F181" s="184"/>
      <c r="G181" s="2"/>
      <c r="H181" s="184"/>
      <c r="I181" s="2"/>
      <c r="J181" s="250"/>
    </row>
    <row r="182" spans="1:10" ht="20.100000000000001" customHeight="1">
      <c r="A182" s="95"/>
      <c r="B182" s="103" t="s">
        <v>92</v>
      </c>
      <c r="C182" s="129"/>
      <c r="D182" s="129"/>
      <c r="E182" s="149"/>
      <c r="F182" s="194" t="s">
        <v>93</v>
      </c>
      <c r="G182" s="141"/>
      <c r="H182" s="141"/>
      <c r="I182" s="155"/>
      <c r="J182" s="251" t="s">
        <v>10</v>
      </c>
    </row>
    <row r="183" spans="1:10" ht="20.100000000000001" customHeight="1">
      <c r="A183" s="95"/>
      <c r="B183" s="104"/>
      <c r="C183" s="129"/>
      <c r="D183" s="129"/>
      <c r="E183" s="149"/>
      <c r="F183" s="195"/>
      <c r="G183" s="141"/>
      <c r="H183" s="141"/>
      <c r="I183" s="155"/>
      <c r="J183" s="206"/>
    </row>
    <row r="184" spans="1:10" ht="20.100000000000001" customHeight="1">
      <c r="A184" s="95"/>
      <c r="B184" s="104"/>
      <c r="C184" s="129"/>
      <c r="D184" s="129"/>
      <c r="E184" s="149"/>
      <c r="F184" s="195"/>
      <c r="G184" s="141"/>
      <c r="H184" s="141"/>
      <c r="I184" s="155"/>
      <c r="J184" s="206"/>
    </row>
    <row r="185" spans="1:10">
      <c r="A185" s="95"/>
      <c r="B185" s="95"/>
      <c r="C185" s="2"/>
      <c r="D185" s="45"/>
      <c r="E185" s="45"/>
      <c r="F185" s="184"/>
      <c r="G185" s="45"/>
      <c r="H185" s="45"/>
      <c r="I185" s="45"/>
      <c r="J185" s="184"/>
    </row>
    <row r="186" spans="1:10" ht="15.75" customHeight="1">
      <c r="A186" s="2" t="s">
        <v>79</v>
      </c>
      <c r="B186" s="2"/>
      <c r="C186" s="95"/>
      <c r="E186" s="95"/>
      <c r="F186" s="95"/>
      <c r="G186" s="95"/>
      <c r="H186" s="95"/>
      <c r="I186" s="95"/>
      <c r="J186" s="95"/>
    </row>
    <row r="187" spans="1:10" ht="15.75" customHeight="1">
      <c r="A187" s="2"/>
      <c r="B187" s="2" t="s">
        <v>12</v>
      </c>
      <c r="E187" s="41" t="s">
        <v>103</v>
      </c>
      <c r="F187" s="41" t="str">
        <f>IF(C179="","なし","あり")</f>
        <v>なし</v>
      </c>
      <c r="G187" s="95"/>
      <c r="H187" s="184">
        <v>600000</v>
      </c>
      <c r="I187" s="2" t="s">
        <v>21</v>
      </c>
      <c r="J187" s="244" t="str">
        <f>IF(F187="あり",H187,"")</f>
        <v/>
      </c>
    </row>
    <row r="188" spans="1:10" ht="15.75" customHeight="1">
      <c r="A188" s="95"/>
      <c r="B188" s="2" t="s">
        <v>102</v>
      </c>
      <c r="D188" s="95"/>
      <c r="E188" s="173" t="s">
        <v>10</v>
      </c>
      <c r="F188" s="183" t="str">
        <f>IF(SUM(J183:J184)=0,"",SUM(J183:J184))</f>
        <v/>
      </c>
      <c r="G188" s="2" t="s">
        <v>32</v>
      </c>
      <c r="H188" s="184">
        <v>905000</v>
      </c>
      <c r="I188" s="2" t="s">
        <v>21</v>
      </c>
      <c r="J188" s="249" t="str">
        <f>IF(F188="","",F188*H188)</f>
        <v/>
      </c>
    </row>
    <row r="189" spans="1:10" ht="15.75" customHeight="1">
      <c r="A189" s="95"/>
      <c r="B189" s="95"/>
      <c r="C189" s="95"/>
      <c r="D189" s="95"/>
      <c r="E189" s="106"/>
      <c r="F189" s="184"/>
      <c r="G189" s="2"/>
      <c r="H189" s="184"/>
      <c r="I189" s="235" t="s">
        <v>39</v>
      </c>
      <c r="J189" s="243">
        <f>SUM(J187:J188)</f>
        <v>0</v>
      </c>
    </row>
    <row r="190" spans="1:10">
      <c r="A190" s="95"/>
      <c r="B190" s="95"/>
      <c r="C190" s="95"/>
      <c r="D190" s="95"/>
      <c r="E190" s="106"/>
      <c r="F190" s="184"/>
      <c r="G190" s="2"/>
      <c r="H190" s="184"/>
      <c r="I190" s="2"/>
      <c r="J190" s="250"/>
    </row>
    <row r="191" spans="1:10" ht="20.100000000000001" customHeight="1">
      <c r="A191" s="2" t="s">
        <v>7</v>
      </c>
      <c r="B191" s="2"/>
      <c r="C191" s="95"/>
      <c r="D191" s="95"/>
      <c r="E191" s="95"/>
      <c r="F191" s="95"/>
      <c r="G191" s="95"/>
      <c r="H191" s="95"/>
      <c r="I191" s="95"/>
      <c r="J191" s="95"/>
    </row>
    <row r="192" spans="1:10">
      <c r="A192" s="2"/>
      <c r="B192" s="2"/>
      <c r="C192" s="95"/>
      <c r="D192" s="95"/>
      <c r="E192" s="95"/>
      <c r="F192" s="95"/>
      <c r="G192" s="95"/>
      <c r="H192" s="95"/>
      <c r="I192" s="95"/>
      <c r="J192" s="95"/>
    </row>
    <row r="193" spans="1:10" ht="39" customHeight="1">
      <c r="A193" s="2"/>
      <c r="B193" s="120" t="s">
        <v>62</v>
      </c>
      <c r="C193" s="141"/>
      <c r="D193" s="155"/>
      <c r="E193" s="162"/>
      <c r="F193" s="141"/>
      <c r="G193" s="141"/>
      <c r="H193" s="141"/>
      <c r="I193" s="141"/>
      <c r="J193" s="155"/>
    </row>
    <row r="194" spans="1:10" ht="20.100000000000001" customHeight="1">
      <c r="A194" s="2"/>
      <c r="B194" s="120" t="s">
        <v>96</v>
      </c>
      <c r="C194" s="141"/>
      <c r="D194" s="155"/>
      <c r="E194" s="162"/>
      <c r="F194" s="141"/>
      <c r="G194" s="141"/>
      <c r="H194" s="141"/>
      <c r="I194" s="141"/>
      <c r="J194" s="155"/>
    </row>
    <row r="195" spans="1:10">
      <c r="A195" s="2"/>
      <c r="B195" s="2"/>
      <c r="C195" s="95"/>
      <c r="D195" s="49"/>
      <c r="E195" s="174"/>
      <c r="F195" s="174"/>
      <c r="G195" s="174"/>
      <c r="H195" s="174"/>
      <c r="I195" s="174"/>
      <c r="J195" s="174"/>
    </row>
    <row r="196" spans="1:10">
      <c r="A196" s="2" t="s">
        <v>84</v>
      </c>
      <c r="B196" s="2"/>
      <c r="D196" s="95"/>
      <c r="E196" s="95"/>
      <c r="F196" s="95"/>
      <c r="G196" s="95"/>
      <c r="H196" s="95"/>
      <c r="I196" s="95"/>
      <c r="J196" s="95"/>
    </row>
    <row r="197" spans="1:10" ht="15.75" customHeight="1">
      <c r="A197" s="95"/>
      <c r="B197" s="95"/>
      <c r="C197" s="121" t="s">
        <v>97</v>
      </c>
      <c r="D197" s="142"/>
      <c r="E197" s="142"/>
      <c r="F197" s="189" t="s">
        <v>88</v>
      </c>
      <c r="G197" s="189" t="s">
        <v>75</v>
      </c>
      <c r="H197" s="220"/>
      <c r="I197" s="234" t="s">
        <v>57</v>
      </c>
      <c r="J197" s="228"/>
    </row>
    <row r="198" spans="1:10" ht="15.75" customHeight="1">
      <c r="A198" s="95"/>
      <c r="B198" s="95"/>
      <c r="C198" s="124"/>
      <c r="D198" s="145" t="s">
        <v>81</v>
      </c>
      <c r="E198" s="169"/>
      <c r="F198" s="196"/>
      <c r="G198" s="207" t="str">
        <f>IF(C198="",IF(E198="","","開始日入力を"),IF(E198="","終了日入力を",_xlfn.DAYS(E198,C198)+1))</f>
        <v/>
      </c>
      <c r="H198" s="225"/>
      <c r="I198" s="231"/>
      <c r="J198" s="225"/>
    </row>
    <row r="199" spans="1:10" ht="15.75" customHeight="1">
      <c r="A199" s="95"/>
      <c r="B199" s="95"/>
      <c r="C199" s="125"/>
      <c r="D199" s="146" t="s">
        <v>81</v>
      </c>
      <c r="E199" s="175"/>
      <c r="F199" s="197"/>
      <c r="G199" s="112" t="str">
        <f>IF(C199="",IF(E199="","","開始日入力を"),IF(E199="","終了日入力を",_xlfn.DAYS(E199,C199)+1))</f>
        <v/>
      </c>
      <c r="H199" s="226"/>
      <c r="I199" s="241"/>
      <c r="J199" s="226"/>
    </row>
    <row r="200" spans="1:10" ht="15.75" customHeight="1">
      <c r="A200" s="95"/>
      <c r="B200" s="95"/>
      <c r="C200" s="126"/>
      <c r="D200" s="147" t="s">
        <v>81</v>
      </c>
      <c r="E200" s="171"/>
      <c r="F200" s="198"/>
      <c r="G200" s="208" t="str">
        <f>IF(C200="",IF(E200="","","開始日入力を"),IF(E200="","終了日入力を",_xlfn.DAYS(E200,C200)+1))</f>
        <v/>
      </c>
      <c r="H200" s="227"/>
      <c r="I200" s="233"/>
      <c r="J200" s="227"/>
    </row>
    <row r="201" spans="1:10" ht="15.75" customHeight="1">
      <c r="A201" s="95"/>
      <c r="B201" s="95"/>
      <c r="C201" s="127" t="s">
        <v>39</v>
      </c>
      <c r="D201" s="148"/>
      <c r="E201" s="172"/>
      <c r="F201" s="199">
        <f>SUM(F198:F200)</f>
        <v>0</v>
      </c>
      <c r="G201" s="206">
        <f>SUM(G198:G200)</f>
        <v>0</v>
      </c>
      <c r="H201" s="228"/>
      <c r="I201" s="206">
        <f>SUM(I198:I200)</f>
        <v>0</v>
      </c>
      <c r="J201" s="228"/>
    </row>
    <row r="202" spans="1:10" s="93" customFormat="1">
      <c r="A202" s="2" t="s">
        <v>215</v>
      </c>
      <c r="B202" s="2"/>
      <c r="C202" s="93"/>
      <c r="D202" s="95"/>
      <c r="E202" s="95"/>
      <c r="F202" s="95"/>
      <c r="G202" s="95"/>
      <c r="H202" s="95"/>
      <c r="I202" s="95"/>
      <c r="J202" s="95"/>
    </row>
    <row r="203" spans="1:10" s="93" customFormat="1" ht="15.75" customHeight="1">
      <c r="A203" s="95"/>
      <c r="B203" s="95"/>
      <c r="C203" s="121" t="s">
        <v>97</v>
      </c>
      <c r="D203" s="156"/>
      <c r="E203" s="156"/>
      <c r="F203" s="189" t="s">
        <v>88</v>
      </c>
      <c r="G203" s="189" t="s">
        <v>75</v>
      </c>
      <c r="H203" s="220"/>
      <c r="I203" s="234" t="s">
        <v>57</v>
      </c>
      <c r="J203" s="228"/>
    </row>
    <row r="204" spans="1:10" s="93" customFormat="1" ht="15.75" customHeight="1">
      <c r="A204" s="95"/>
      <c r="B204" s="95"/>
      <c r="C204" s="124"/>
      <c r="D204" s="145" t="s">
        <v>81</v>
      </c>
      <c r="E204" s="169"/>
      <c r="F204" s="196"/>
      <c r="G204" s="207" t="str">
        <f>IF(C204="",IF(E204="","","開始日入力を"),IF(E204="","終了日入力を",_xlfn.DAYS(E204,C204)+1))</f>
        <v/>
      </c>
      <c r="H204" s="225"/>
      <c r="I204" s="231"/>
      <c r="J204" s="225"/>
    </row>
    <row r="205" spans="1:10" s="93" customFormat="1" ht="15.75" customHeight="1">
      <c r="A205" s="95"/>
      <c r="B205" s="95"/>
      <c r="C205" s="125"/>
      <c r="D205" s="146" t="s">
        <v>81</v>
      </c>
      <c r="E205" s="175"/>
      <c r="F205" s="197"/>
      <c r="G205" s="112" t="str">
        <f>IF(C205="",IF(E205="","","開始日入力を"),IF(E205="","終了日入力を",_xlfn.DAYS(E205,C205)+1))</f>
        <v/>
      </c>
      <c r="H205" s="226"/>
      <c r="I205" s="241"/>
      <c r="J205" s="226"/>
    </row>
    <row r="206" spans="1:10" s="93" customFormat="1" ht="15.75" customHeight="1">
      <c r="A206" s="95"/>
      <c r="B206" s="95"/>
      <c r="C206" s="126"/>
      <c r="D206" s="147" t="s">
        <v>81</v>
      </c>
      <c r="E206" s="171"/>
      <c r="F206" s="198"/>
      <c r="G206" s="208" t="str">
        <f>IF(C206="",IF(E206="","","開始日入力を"),IF(E206="","終了日入力を",_xlfn.DAYS(E206,C206)+1))</f>
        <v/>
      </c>
      <c r="H206" s="227"/>
      <c r="I206" s="233"/>
      <c r="J206" s="227"/>
    </row>
    <row r="207" spans="1:10" s="93" customFormat="1" ht="15.75" customHeight="1">
      <c r="A207" s="95"/>
      <c r="B207" s="95"/>
      <c r="C207" s="127" t="s">
        <v>39</v>
      </c>
      <c r="D207" s="148"/>
      <c r="E207" s="172"/>
      <c r="F207" s="199">
        <f>SUM(F204:F206)</f>
        <v>0</v>
      </c>
      <c r="G207" s="206">
        <f>SUM(G204:G206)</f>
        <v>0</v>
      </c>
      <c r="H207" s="228"/>
      <c r="I207" s="206">
        <f>SUM(I204:I206)</f>
        <v>0</v>
      </c>
      <c r="J207" s="228"/>
    </row>
    <row r="208" spans="1:10" s="93" customFormat="1">
      <c r="A208" s="95"/>
      <c r="B208" s="95"/>
      <c r="C208" s="95"/>
      <c r="D208" s="93"/>
      <c r="E208" s="95"/>
      <c r="F208" s="95"/>
      <c r="G208" s="95"/>
      <c r="H208" s="95"/>
      <c r="I208" s="95"/>
      <c r="J208" s="95"/>
    </row>
    <row r="209" spans="1:10" s="93" customFormat="1" ht="15.75" customHeight="1">
      <c r="A209" s="2" t="s">
        <v>79</v>
      </c>
      <c r="B209" s="2"/>
      <c r="C209" s="95"/>
      <c r="D209" s="95"/>
      <c r="E209" s="106"/>
      <c r="F209" s="183"/>
      <c r="G209" s="2"/>
      <c r="H209" s="183"/>
      <c r="I209" s="2"/>
      <c r="J209" s="249" t="str">
        <f>IF(F209="","",F209*H209)</f>
        <v/>
      </c>
    </row>
    <row r="210" spans="1:10" s="93" customFormat="1" ht="15.75" customHeight="1">
      <c r="A210" s="95"/>
      <c r="B210" s="2" t="s">
        <v>53</v>
      </c>
      <c r="C210" s="93"/>
      <c r="D210" s="95"/>
      <c r="E210" s="173" t="s">
        <v>57</v>
      </c>
      <c r="F210" s="183"/>
      <c r="G210" s="2" t="s">
        <v>63</v>
      </c>
      <c r="H210" s="183">
        <v>7550</v>
      </c>
      <c r="I210" s="2" t="s">
        <v>21</v>
      </c>
      <c r="J210" s="249" t="str">
        <f>IF(F210="","",F210*H210)</f>
        <v/>
      </c>
    </row>
    <row r="211" spans="1:10" s="93" customFormat="1" ht="15.75" customHeight="1">
      <c r="A211" s="95"/>
      <c r="B211" s="2" t="s">
        <v>216</v>
      </c>
      <c r="C211" s="93"/>
      <c r="D211" s="95"/>
      <c r="E211" s="173" t="s">
        <v>57</v>
      </c>
      <c r="F211" s="183"/>
      <c r="G211" s="2" t="s">
        <v>63</v>
      </c>
      <c r="H211" s="183">
        <v>2760</v>
      </c>
      <c r="I211" s="2" t="s">
        <v>21</v>
      </c>
      <c r="J211" s="249" t="str">
        <f>IF(F211="","",F211*H211)</f>
        <v/>
      </c>
    </row>
    <row r="212" spans="1:10" s="93" customFormat="1" ht="15.75" customHeight="1">
      <c r="A212" s="95" t="s">
        <v>213</v>
      </c>
      <c r="B212" s="2"/>
      <c r="C212" s="93"/>
      <c r="D212" s="95"/>
      <c r="E212" s="173"/>
      <c r="F212" s="183"/>
      <c r="G212" s="2"/>
      <c r="H212" s="183"/>
      <c r="I212" s="2"/>
      <c r="J212" s="249"/>
    </row>
    <row r="213" spans="1:10" s="93" customFormat="1" ht="15.75" customHeight="1">
      <c r="A213" s="95"/>
      <c r="B213" s="2" t="s">
        <v>53</v>
      </c>
      <c r="C213" s="93"/>
      <c r="D213" s="95"/>
      <c r="E213" s="173" t="s">
        <v>57</v>
      </c>
      <c r="F213" s="183"/>
      <c r="G213" s="2" t="s">
        <v>63</v>
      </c>
      <c r="H213" s="183">
        <v>15100</v>
      </c>
      <c r="I213" s="2" t="s">
        <v>21</v>
      </c>
      <c r="J213" s="249" t="str">
        <f>IF(F213="","",F213*H213)</f>
        <v/>
      </c>
    </row>
    <row r="214" spans="1:10" s="93" customFormat="1" ht="15.75" customHeight="1">
      <c r="A214" s="95"/>
      <c r="B214" s="2" t="s">
        <v>216</v>
      </c>
      <c r="C214" s="93"/>
      <c r="D214" s="95"/>
      <c r="E214" s="173" t="s">
        <v>57</v>
      </c>
      <c r="F214" s="183"/>
      <c r="G214" s="2" t="s">
        <v>63</v>
      </c>
      <c r="H214" s="183">
        <v>5520</v>
      </c>
      <c r="I214" s="2" t="s">
        <v>21</v>
      </c>
      <c r="J214" s="249" t="str">
        <f>IF(F214="","",F214*H214)</f>
        <v/>
      </c>
    </row>
    <row r="215" spans="1:10" s="93" customFormat="1">
      <c r="A215" s="95"/>
      <c r="B215" s="95"/>
      <c r="C215" s="95"/>
      <c r="D215" s="95"/>
      <c r="E215" s="106"/>
      <c r="F215" s="184"/>
      <c r="G215" s="2"/>
      <c r="H215" s="184"/>
      <c r="I215" s="235" t="s">
        <v>39</v>
      </c>
      <c r="J215" s="243">
        <f>SUM(J210:J214)</f>
        <v>0</v>
      </c>
    </row>
    <row r="216" spans="1:10" s="93" customFormat="1" ht="20.100000000000001" customHeight="1">
      <c r="A216" s="93"/>
      <c r="B216" s="93"/>
      <c r="C216" s="93"/>
      <c r="D216" s="93"/>
      <c r="E216" s="93"/>
      <c r="F216" s="93"/>
      <c r="G216" s="93"/>
      <c r="H216" s="93"/>
      <c r="I216" s="93"/>
      <c r="J216" s="93"/>
    </row>
    <row r="217" spans="1:10" ht="20.100000000000001" customHeight="1"/>
  </sheetData>
  <mergeCells count="159">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3:J113"/>
    <mergeCell ref="B114:J114"/>
    <mergeCell ref="B117:D117"/>
    <mergeCell ref="E117:G117"/>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B127:D127"/>
    <mergeCell ref="E127:G127"/>
    <mergeCell ref="B128:D128"/>
    <mergeCell ref="E128:G128"/>
    <mergeCell ref="B129:D129"/>
    <mergeCell ref="E129:G129"/>
    <mergeCell ref="C151:E151"/>
    <mergeCell ref="G151:H151"/>
    <mergeCell ref="I151:J151"/>
    <mergeCell ref="G152:H152"/>
    <mergeCell ref="I152:J152"/>
    <mergeCell ref="G153:H153"/>
    <mergeCell ref="I153:J153"/>
    <mergeCell ref="G154:H154"/>
    <mergeCell ref="I154:J154"/>
    <mergeCell ref="C155:E155"/>
    <mergeCell ref="G155:H155"/>
    <mergeCell ref="I155:J155"/>
    <mergeCell ref="G156:H156"/>
    <mergeCell ref="I156:J156"/>
    <mergeCell ref="G157:H157"/>
    <mergeCell ref="I157:J157"/>
    <mergeCell ref="G158:H158"/>
    <mergeCell ref="I158:J158"/>
    <mergeCell ref="C159:E159"/>
    <mergeCell ref="G159:H159"/>
    <mergeCell ref="I159:J159"/>
    <mergeCell ref="B172:D172"/>
    <mergeCell ref="E172:J172"/>
    <mergeCell ref="B173:D173"/>
    <mergeCell ref="E173:J173"/>
    <mergeCell ref="B174:D174"/>
    <mergeCell ref="E174:J174"/>
    <mergeCell ref="B175:D175"/>
    <mergeCell ref="E175:J175"/>
    <mergeCell ref="B178:J178"/>
    <mergeCell ref="B179:J179"/>
    <mergeCell ref="B182:E182"/>
    <mergeCell ref="F182:I182"/>
    <mergeCell ref="B183:E183"/>
    <mergeCell ref="F183:I183"/>
    <mergeCell ref="B184:E184"/>
    <mergeCell ref="F184:I184"/>
    <mergeCell ref="B193:D193"/>
    <mergeCell ref="E193:J193"/>
    <mergeCell ref="B194:D194"/>
    <mergeCell ref="E194:J194"/>
    <mergeCell ref="C197:E197"/>
    <mergeCell ref="G197:H197"/>
    <mergeCell ref="I197:J197"/>
    <mergeCell ref="G198:H198"/>
    <mergeCell ref="I198:J198"/>
    <mergeCell ref="G199:H199"/>
    <mergeCell ref="I199:J199"/>
    <mergeCell ref="G200:H200"/>
    <mergeCell ref="I200:J200"/>
    <mergeCell ref="C201:E201"/>
    <mergeCell ref="G201:H201"/>
    <mergeCell ref="I201:J201"/>
    <mergeCell ref="C203:E203"/>
    <mergeCell ref="G203:H203"/>
    <mergeCell ref="I203:J203"/>
    <mergeCell ref="G204:H204"/>
    <mergeCell ref="I204:J204"/>
    <mergeCell ref="G205:H205"/>
    <mergeCell ref="I205:J205"/>
    <mergeCell ref="G206:H206"/>
    <mergeCell ref="I206:J206"/>
    <mergeCell ref="C207:E207"/>
    <mergeCell ref="G207:H207"/>
    <mergeCell ref="I207:J207"/>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52:B155"/>
    <mergeCell ref="B156:B159"/>
  </mergeCells>
  <phoneticPr fontId="19"/>
  <dataValidations count="1">
    <dataValidation type="list" allowBlank="1" showDropDown="0" showInputMessage="1" showErrorMessage="1" sqref="I137">
      <formula1>",有,無"</formula1>
    </dataValidation>
  </dataValidations>
  <pageMargins left="0.78740157480314943" right="0.78740157480314943" top="0.98425196850393681" bottom="0.98425196850393681" header="0.51181102362204722" footer="0.51181102362204722"/>
  <pageSetup paperSize="9" scale="95" fitToWidth="1" fitToHeight="2" orientation="portrait" usePrinterDefaults="1" r:id="rId1"/>
  <headerFooter alignWithMargins="0"/>
  <rowBreaks count="4" manualBreakCount="4">
    <brk id="62" max="10" man="1"/>
    <brk id="110" max="10" man="1"/>
    <brk id="148" max="10" man="1"/>
    <brk id="19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0D7F0"/>
  </sheetPr>
  <dimension ref="A1:IV25"/>
  <sheetViews>
    <sheetView workbookViewId="0"/>
  </sheetViews>
  <sheetFormatPr defaultRowHeight="13.5"/>
  <cols>
    <col min="1" max="1" width="4" style="252" customWidth="1"/>
    <col min="2" max="4" width="25.75" style="252" customWidth="1"/>
    <col min="5" max="5" width="6.625" style="252" customWidth="1"/>
    <col min="6" max="256" width="9" style="252" bestFit="1" customWidth="1"/>
    <col min="257" max="16384" width="9" style="95" customWidth="1"/>
  </cols>
  <sheetData>
    <row r="1" spans="1:5" ht="16.5" customHeight="1">
      <c r="A1" s="252" t="s">
        <v>72</v>
      </c>
    </row>
    <row r="2" spans="1:5" ht="31.5" customHeight="1">
      <c r="A2" s="253" t="s">
        <v>89</v>
      </c>
      <c r="B2" s="2"/>
      <c r="C2" s="2"/>
      <c r="D2" s="2"/>
      <c r="E2" s="2"/>
    </row>
    <row r="3" spans="1:5" ht="29.25" customHeight="1">
      <c r="A3" s="252" t="s">
        <v>117</v>
      </c>
    </row>
    <row r="4" spans="1:5" ht="29.25" customHeight="1">
      <c r="B4" s="251" t="s">
        <v>8</v>
      </c>
      <c r="C4" s="251" t="s">
        <v>122</v>
      </c>
      <c r="D4" s="251" t="s">
        <v>123</v>
      </c>
    </row>
    <row r="5" spans="1:5" ht="12.75" customHeight="1">
      <c r="B5" s="254"/>
      <c r="C5" s="257" t="s">
        <v>37</v>
      </c>
      <c r="D5" s="254"/>
    </row>
    <row r="6" spans="1:5" ht="29.25" customHeight="1">
      <c r="B6" s="255" t="s">
        <v>119</v>
      </c>
      <c r="C6" s="258"/>
      <c r="D6" s="255"/>
    </row>
    <row r="7" spans="1:5" ht="29.25" customHeight="1">
      <c r="B7" s="256" t="s">
        <v>120</v>
      </c>
      <c r="C7" s="256"/>
      <c r="D7" s="256"/>
    </row>
    <row r="8" spans="1:5" ht="29.25" customHeight="1">
      <c r="B8" s="256" t="s">
        <v>121</v>
      </c>
      <c r="C8" s="256"/>
      <c r="D8" s="256"/>
    </row>
    <row r="9" spans="1:5" ht="29.25" customHeight="1">
      <c r="B9" s="251" t="s">
        <v>39</v>
      </c>
      <c r="C9" s="256"/>
      <c r="D9" s="256"/>
    </row>
    <row r="10" spans="1:5" ht="29.25" customHeight="1"/>
    <row r="11" spans="1:5" ht="29.25" customHeight="1">
      <c r="A11" s="252" t="s">
        <v>45</v>
      </c>
    </row>
    <row r="12" spans="1:5" ht="29.25" customHeight="1">
      <c r="B12" s="251" t="s">
        <v>8</v>
      </c>
      <c r="C12" s="251" t="s">
        <v>122</v>
      </c>
      <c r="D12" s="251" t="s">
        <v>123</v>
      </c>
    </row>
    <row r="13" spans="1:5" ht="12.75" customHeight="1">
      <c r="B13" s="254"/>
      <c r="C13" s="257" t="s">
        <v>37</v>
      </c>
      <c r="D13" s="254"/>
    </row>
    <row r="14" spans="1:5" ht="29.25" customHeight="1">
      <c r="B14" s="255"/>
      <c r="C14" s="258"/>
      <c r="D14" s="255"/>
    </row>
    <row r="15" spans="1:5" ht="29.25" customHeight="1">
      <c r="B15" s="256"/>
      <c r="C15" s="256"/>
      <c r="D15" s="256"/>
    </row>
    <row r="16" spans="1:5" ht="29.25" customHeight="1">
      <c r="B16" s="256"/>
      <c r="C16" s="256"/>
      <c r="D16" s="256"/>
    </row>
    <row r="17" spans="2:4" ht="29.25" customHeight="1">
      <c r="B17" s="256"/>
      <c r="C17" s="256"/>
      <c r="D17" s="256"/>
    </row>
    <row r="18" spans="2:4" ht="29.25" customHeight="1">
      <c r="B18" s="256"/>
      <c r="C18" s="256"/>
      <c r="D18" s="256"/>
    </row>
    <row r="19" spans="2:4" ht="29.25" customHeight="1">
      <c r="B19" s="256"/>
      <c r="C19" s="256"/>
      <c r="D19" s="256"/>
    </row>
    <row r="20" spans="2:4" ht="29.25" customHeight="1">
      <c r="B20" s="256"/>
      <c r="C20" s="256"/>
      <c r="D20" s="256"/>
    </row>
    <row r="21" spans="2:4" ht="29.25" customHeight="1">
      <c r="B21" s="256"/>
      <c r="C21" s="256"/>
      <c r="D21" s="256"/>
    </row>
    <row r="22" spans="2:4" ht="29.25" customHeight="1">
      <c r="B22" s="256"/>
      <c r="C22" s="256"/>
      <c r="D22" s="256"/>
    </row>
    <row r="23" spans="2:4" ht="29.25" customHeight="1">
      <c r="B23" s="256"/>
      <c r="C23" s="256"/>
      <c r="D23" s="256"/>
    </row>
    <row r="24" spans="2:4" ht="29.25" customHeight="1">
      <c r="B24" s="256"/>
      <c r="C24" s="256"/>
      <c r="D24" s="256"/>
    </row>
    <row r="25" spans="2:4" ht="29.25" customHeight="1">
      <c r="B25" s="251" t="s">
        <v>39</v>
      </c>
      <c r="C25" s="256"/>
      <c r="D25" s="256"/>
    </row>
  </sheetData>
  <mergeCells count="1">
    <mergeCell ref="A2:D2"/>
  </mergeCells>
  <phoneticPr fontId="19"/>
  <pageMargins left="0.78740157480314943" right="0.78740157480314943" top="0.98425196850393681" bottom="0.98425196850393681"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7" tint="0.8"/>
  </sheetPr>
  <dimension ref="A1:N18"/>
  <sheetViews>
    <sheetView showGridLines="0" zoomScale="75" zoomScaleNormal="75" workbookViewId="0">
      <selection activeCell="B5" sqref="B5"/>
    </sheetView>
  </sheetViews>
  <sheetFormatPr defaultRowHeight="13.5"/>
  <cols>
    <col min="1" max="1" width="1.625" customWidth="1"/>
    <col min="2" max="3" width="13.125" customWidth="1"/>
    <col min="4" max="9" width="14.375" customWidth="1"/>
    <col min="10" max="10" width="8.125" customWidth="1"/>
    <col min="11" max="11" width="14.375" customWidth="1"/>
    <col min="12" max="12" width="8.125" customWidth="1"/>
  </cols>
  <sheetData>
    <row r="1" spans="1:14" ht="20.100000000000001" customHeight="1">
      <c r="A1" s="1" t="s">
        <v>125</v>
      </c>
      <c r="B1" s="4"/>
      <c r="C1" s="4"/>
      <c r="D1" s="23"/>
      <c r="E1" s="23"/>
      <c r="F1" s="23"/>
      <c r="G1" s="23"/>
      <c r="H1" s="23"/>
      <c r="I1" s="23"/>
      <c r="J1" s="23"/>
      <c r="K1" s="23"/>
      <c r="L1" s="23"/>
      <c r="M1" s="45"/>
    </row>
    <row r="2" spans="1:14" ht="20.100000000000001" customHeight="1">
      <c r="A2" s="2"/>
      <c r="B2" s="5" t="s">
        <v>214</v>
      </c>
      <c r="C2" s="5"/>
      <c r="D2" s="5"/>
      <c r="E2" s="5"/>
      <c r="F2" s="5"/>
      <c r="G2" s="5"/>
      <c r="H2" s="5"/>
      <c r="I2" s="5"/>
      <c r="J2" s="5"/>
      <c r="K2" s="5"/>
      <c r="L2" s="5"/>
      <c r="M2" s="45"/>
    </row>
    <row r="3" spans="1:14" ht="5.25" customHeight="1">
      <c r="A3" s="2"/>
      <c r="B3" s="2"/>
      <c r="C3" s="2"/>
      <c r="D3" s="2"/>
      <c r="E3" s="2"/>
      <c r="F3" s="2"/>
      <c r="G3" s="2"/>
      <c r="H3" s="2"/>
      <c r="I3" s="2"/>
      <c r="J3" s="2"/>
      <c r="K3" s="2"/>
      <c r="L3" s="40"/>
      <c r="M3" s="45"/>
    </row>
    <row r="4" spans="1:14" ht="20.100000000000001" customHeight="1">
      <c r="A4" s="2"/>
      <c r="B4" s="6" t="s">
        <v>169</v>
      </c>
      <c r="C4" s="6"/>
      <c r="D4" s="24"/>
      <c r="E4" s="24"/>
      <c r="F4" s="24"/>
      <c r="G4" s="24"/>
      <c r="H4" s="24"/>
      <c r="I4" s="24"/>
      <c r="J4" s="24"/>
      <c r="K4" s="24"/>
      <c r="L4" s="2"/>
      <c r="M4" s="46"/>
      <c r="N4" s="46"/>
    </row>
    <row r="5" spans="1:14">
      <c r="A5" s="2"/>
      <c r="B5" s="2"/>
      <c r="C5" s="2"/>
      <c r="D5" s="2"/>
      <c r="E5" s="2"/>
      <c r="F5" s="2"/>
      <c r="G5" s="2"/>
      <c r="H5" s="2"/>
      <c r="I5" s="2"/>
      <c r="J5" s="2"/>
      <c r="K5" s="2"/>
      <c r="L5" s="41" t="s">
        <v>5</v>
      </c>
      <c r="M5" s="45"/>
    </row>
    <row r="6" spans="1:14" ht="35.25" customHeight="1">
      <c r="A6" s="2"/>
      <c r="B6" s="7" t="s">
        <v>8</v>
      </c>
      <c r="C6" s="17"/>
      <c r="D6" s="25" t="s">
        <v>15</v>
      </c>
      <c r="E6" s="25" t="s">
        <v>105</v>
      </c>
      <c r="F6" s="25" t="s">
        <v>18</v>
      </c>
      <c r="G6" s="25" t="s">
        <v>9</v>
      </c>
      <c r="H6" s="25" t="s">
        <v>108</v>
      </c>
      <c r="I6" s="25" t="s">
        <v>19</v>
      </c>
      <c r="J6" s="25" t="s">
        <v>68</v>
      </c>
      <c r="K6" s="25" t="s">
        <v>90</v>
      </c>
      <c r="L6" s="25" t="s">
        <v>43</v>
      </c>
      <c r="M6" s="45"/>
    </row>
    <row r="7" spans="1:14" ht="20.100000000000001" customHeight="1">
      <c r="A7" s="2"/>
      <c r="B7" s="8"/>
      <c r="C7" s="18"/>
      <c r="D7" s="26" t="s">
        <v>0</v>
      </c>
      <c r="E7" s="26" t="s">
        <v>41</v>
      </c>
      <c r="F7" s="26" t="s">
        <v>16</v>
      </c>
      <c r="G7" s="26" t="s">
        <v>64</v>
      </c>
      <c r="H7" s="26" t="s">
        <v>38</v>
      </c>
      <c r="I7" s="26" t="s">
        <v>56</v>
      </c>
      <c r="J7" s="26" t="s">
        <v>1</v>
      </c>
      <c r="K7" s="26" t="s">
        <v>70</v>
      </c>
      <c r="L7" s="18"/>
      <c r="M7" s="45"/>
    </row>
    <row r="8" spans="1:14" ht="50" customHeight="1">
      <c r="A8" s="2"/>
      <c r="B8" s="9" t="s">
        <v>167</v>
      </c>
      <c r="C8" s="19"/>
      <c r="D8" s="27"/>
      <c r="E8" s="27" t="s">
        <v>25</v>
      </c>
      <c r="F8" s="27" t="s">
        <v>25</v>
      </c>
      <c r="G8" s="32" t="s">
        <v>25</v>
      </c>
      <c r="H8" s="27" t="s">
        <v>25</v>
      </c>
      <c r="I8" s="32" t="s">
        <v>25</v>
      </c>
      <c r="J8" s="34" t="s">
        <v>106</v>
      </c>
      <c r="K8" s="27" t="s">
        <v>25</v>
      </c>
      <c r="L8" s="42"/>
      <c r="M8" s="45"/>
    </row>
    <row r="9" spans="1:14" ht="50" customHeight="1">
      <c r="A9" s="2"/>
      <c r="B9" s="9" t="s">
        <v>164</v>
      </c>
      <c r="C9" s="19"/>
      <c r="D9" s="27"/>
      <c r="E9" s="27"/>
      <c r="F9" s="27"/>
      <c r="G9" s="27"/>
      <c r="H9" s="27"/>
      <c r="I9" s="27"/>
      <c r="J9" s="34" t="s">
        <v>106</v>
      </c>
      <c r="K9" s="27"/>
      <c r="L9" s="42"/>
      <c r="M9" s="45"/>
    </row>
    <row r="10" spans="1:14" ht="50" customHeight="1">
      <c r="A10" s="2"/>
      <c r="B10" s="10" t="s">
        <v>128</v>
      </c>
      <c r="C10" s="19" t="s">
        <v>94</v>
      </c>
      <c r="D10" s="27"/>
      <c r="E10" s="27"/>
      <c r="F10" s="27"/>
      <c r="G10" s="27"/>
      <c r="H10" s="27"/>
      <c r="I10" s="27"/>
      <c r="J10" s="34" t="s">
        <v>106</v>
      </c>
      <c r="K10" s="27"/>
      <c r="L10" s="42"/>
      <c r="M10" s="45"/>
    </row>
    <row r="11" spans="1:14" ht="50" customHeight="1">
      <c r="A11" s="2"/>
      <c r="B11" s="11"/>
      <c r="C11" s="19" t="s">
        <v>67</v>
      </c>
      <c r="D11" s="27"/>
      <c r="E11" s="27"/>
      <c r="F11" s="27"/>
      <c r="G11" s="27"/>
      <c r="H11" s="27"/>
      <c r="I11" s="27"/>
      <c r="J11" s="34" t="s">
        <v>106</v>
      </c>
      <c r="K11" s="27"/>
      <c r="L11" s="42"/>
      <c r="M11" s="45"/>
    </row>
    <row r="12" spans="1:14" ht="50" customHeight="1">
      <c r="A12" s="2"/>
      <c r="B12" s="12" t="s">
        <v>166</v>
      </c>
      <c r="C12" s="20"/>
      <c r="D12" s="28"/>
      <c r="E12" s="28"/>
      <c r="F12" s="28"/>
      <c r="G12" s="28"/>
      <c r="H12" s="28"/>
      <c r="I12" s="28"/>
      <c r="J12" s="35" t="s">
        <v>106</v>
      </c>
      <c r="K12" s="28"/>
      <c r="L12" s="43"/>
      <c r="M12" s="45"/>
    </row>
    <row r="13" spans="1:14" ht="50" customHeight="1">
      <c r="A13" s="2"/>
      <c r="B13" s="12" t="s">
        <v>76</v>
      </c>
      <c r="C13" s="20"/>
      <c r="D13" s="27"/>
      <c r="E13" s="27"/>
      <c r="F13" s="27"/>
      <c r="G13" s="32"/>
      <c r="H13" s="27"/>
      <c r="I13" s="32"/>
      <c r="J13" s="36" t="s">
        <v>27</v>
      </c>
      <c r="K13" s="33"/>
      <c r="L13" s="42"/>
      <c r="M13" s="45"/>
    </row>
    <row r="14" spans="1:14" ht="50" customHeight="1">
      <c r="A14" s="2"/>
      <c r="B14" s="13" t="s">
        <v>168</v>
      </c>
      <c r="C14" s="21"/>
      <c r="D14" s="28"/>
      <c r="E14" s="28"/>
      <c r="F14" s="28"/>
      <c r="G14" s="33"/>
      <c r="H14" s="28"/>
      <c r="I14" s="33"/>
      <c r="J14" s="37" t="s">
        <v>106</v>
      </c>
      <c r="K14" s="39"/>
      <c r="L14" s="43"/>
      <c r="M14" s="45"/>
    </row>
    <row r="15" spans="1:14" ht="36" customHeight="1">
      <c r="A15" s="2"/>
      <c r="B15" s="14" t="s">
        <v>28</v>
      </c>
      <c r="C15" s="22"/>
      <c r="D15" s="29" t="s">
        <v>25</v>
      </c>
      <c r="E15" s="29" t="s">
        <v>25</v>
      </c>
      <c r="F15" s="29" t="s">
        <v>25</v>
      </c>
      <c r="G15" s="29" t="s">
        <v>25</v>
      </c>
      <c r="H15" s="29" t="s">
        <v>25</v>
      </c>
      <c r="I15" s="29" t="s">
        <v>25</v>
      </c>
      <c r="J15" s="38"/>
      <c r="K15" s="29" t="s">
        <v>25</v>
      </c>
      <c r="L15" s="44"/>
      <c r="M15" s="45"/>
    </row>
    <row r="16" spans="1:14" ht="14.25">
      <c r="A16" s="3"/>
      <c r="B16" s="15" t="s">
        <v>6</v>
      </c>
      <c r="C16" s="15"/>
      <c r="D16" s="30"/>
      <c r="E16" s="30"/>
      <c r="F16" s="31"/>
      <c r="G16" s="31"/>
      <c r="H16" s="30"/>
      <c r="I16" s="30"/>
      <c r="J16" s="30"/>
      <c r="K16" s="30"/>
      <c r="L16" s="30"/>
      <c r="M16" s="3"/>
    </row>
    <row r="17" spans="2:3">
      <c r="B17" s="16" t="s">
        <v>66</v>
      </c>
      <c r="C17" s="16"/>
    </row>
    <row r="18" spans="2:3">
      <c r="B18" s="16" t="s">
        <v>24</v>
      </c>
      <c r="C18" s="16"/>
    </row>
  </sheetData>
  <mergeCells count="11">
    <mergeCell ref="B2:L2"/>
    <mergeCell ref="B4:K4"/>
    <mergeCell ref="B6:C6"/>
    <mergeCell ref="B7:C7"/>
    <mergeCell ref="B8:C8"/>
    <mergeCell ref="B9:C9"/>
    <mergeCell ref="B12:C12"/>
    <mergeCell ref="B13:C13"/>
    <mergeCell ref="B14:C14"/>
    <mergeCell ref="B15:C15"/>
    <mergeCell ref="B10:B11"/>
  </mergeCells>
  <phoneticPr fontId="19"/>
  <printOptions horizontalCentered="1"/>
  <pageMargins left="0.39370078740157483" right="0.39370078740157483" top="0.78740157480314943" bottom="0.78740157480314943" header="0.51181102362204722" footer="0.51181102362204722"/>
  <pageSetup paperSize="9" scale="95"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7" tint="0.8"/>
  </sheetPr>
  <dimension ref="A1:F59"/>
  <sheetViews>
    <sheetView workbookViewId="0">
      <selection activeCell="B4" sqref="B4:F4"/>
    </sheetView>
  </sheetViews>
  <sheetFormatPr defaultRowHeight="12"/>
  <cols>
    <col min="1" max="1" width="4.25" style="47" customWidth="1"/>
    <col min="2" max="2" width="16" style="47" customWidth="1"/>
    <col min="3" max="3" width="16.875" style="48" customWidth="1"/>
    <col min="4" max="4" width="21.375" style="47" customWidth="1"/>
    <col min="5" max="5" width="10.375" style="47" customWidth="1"/>
    <col min="6" max="6" width="18" style="47" customWidth="1"/>
    <col min="7" max="16384" width="9" style="47" customWidth="1"/>
  </cols>
  <sheetData>
    <row r="1" spans="1:6" ht="13.5">
      <c r="A1" s="49" t="s">
        <v>126</v>
      </c>
      <c r="B1" s="49"/>
      <c r="D1" s="48"/>
      <c r="E1" s="48"/>
      <c r="F1" s="48"/>
    </row>
    <row r="2" spans="1:6" ht="13.5">
      <c r="A2" s="50" t="s">
        <v>129</v>
      </c>
      <c r="B2" s="50"/>
      <c r="C2" s="50"/>
      <c r="D2" s="50"/>
      <c r="E2" s="50"/>
      <c r="F2" s="50"/>
    </row>
    <row r="3" spans="1:6" s="47" customFormat="1">
      <c r="A3" s="51"/>
      <c r="B3" s="51"/>
      <c r="C3" s="51"/>
      <c r="D3" s="51"/>
      <c r="E3" s="51"/>
      <c r="F3" s="51"/>
    </row>
    <row r="4" spans="1:6" s="47" customFormat="1" ht="20.100000000000001" customHeight="1">
      <c r="A4" s="48"/>
      <c r="B4" s="56" t="str">
        <f>'別紙２－１'!B4</f>
        <v>施設名　（　　　　　　　　　　　　　　　　）</v>
      </c>
      <c r="C4" s="259"/>
      <c r="D4" s="259"/>
      <c r="E4" s="259"/>
      <c r="F4" s="259"/>
    </row>
    <row r="5" spans="1:6" s="47" customFormat="1">
      <c r="A5" s="52" t="s">
        <v>29</v>
      </c>
      <c r="B5" s="57"/>
      <c r="C5" s="65" t="s">
        <v>3</v>
      </c>
      <c r="D5" s="72"/>
      <c r="E5" s="79" t="s">
        <v>118</v>
      </c>
      <c r="F5" s="89"/>
    </row>
    <row r="6" spans="1:6" s="47" customFormat="1">
      <c r="A6" s="53"/>
      <c r="B6" s="58"/>
      <c r="C6" s="66" t="s">
        <v>37</v>
      </c>
      <c r="D6" s="73"/>
      <c r="E6" s="80" t="s">
        <v>37</v>
      </c>
      <c r="F6" s="90"/>
    </row>
    <row r="7" spans="1:6" s="47" customFormat="1" ht="13.5" customHeight="1">
      <c r="A7" s="54" t="s">
        <v>167</v>
      </c>
      <c r="B7" s="59"/>
      <c r="C7" s="67"/>
      <c r="D7" s="74"/>
      <c r="E7" s="81"/>
      <c r="F7" s="91"/>
    </row>
    <row r="8" spans="1:6" s="47" customFormat="1" ht="13.5" customHeight="1">
      <c r="A8" s="54" t="s">
        <v>20</v>
      </c>
      <c r="B8" s="59"/>
      <c r="C8" s="67"/>
      <c r="D8" s="75" t="s">
        <v>175</v>
      </c>
      <c r="E8" s="82"/>
      <c r="F8" s="91"/>
    </row>
    <row r="9" spans="1:6" s="47" customFormat="1" ht="13.5" customHeight="1">
      <c r="A9" s="54"/>
      <c r="B9" s="48"/>
      <c r="C9" s="67"/>
      <c r="D9" s="75"/>
      <c r="E9" s="83"/>
      <c r="F9" s="91"/>
    </row>
    <row r="10" spans="1:6" s="47" customFormat="1" ht="13.5" customHeight="1">
      <c r="A10" s="54"/>
      <c r="B10" s="60" t="s">
        <v>112</v>
      </c>
      <c r="C10" s="68"/>
      <c r="D10" s="74"/>
      <c r="E10" s="82"/>
      <c r="F10" s="91"/>
    </row>
    <row r="11" spans="1:6" s="47" customFormat="1" ht="13.5" customHeight="1">
      <c r="A11" s="54"/>
      <c r="B11" s="59"/>
      <c r="C11" s="67"/>
      <c r="D11" s="74"/>
      <c r="E11" s="81"/>
      <c r="F11" s="91"/>
    </row>
    <row r="12" spans="1:6" s="47" customFormat="1" ht="13.5" customHeight="1">
      <c r="A12" s="54" t="s">
        <v>109</v>
      </c>
      <c r="B12" s="59"/>
      <c r="C12" s="67"/>
      <c r="D12" s="74"/>
      <c r="E12" s="81"/>
      <c r="F12" s="91"/>
    </row>
    <row r="13" spans="1:6" s="47" customFormat="1" ht="13.5" customHeight="1">
      <c r="A13" s="54"/>
      <c r="B13" s="59" t="s">
        <v>155</v>
      </c>
      <c r="C13" s="67"/>
      <c r="D13" s="74"/>
      <c r="E13" s="81"/>
      <c r="F13" s="91"/>
    </row>
    <row r="14" spans="1:6" s="47" customFormat="1" ht="13.5" customHeight="1">
      <c r="A14" s="54"/>
      <c r="B14" s="59" t="s">
        <v>23</v>
      </c>
      <c r="C14" s="67"/>
      <c r="D14" s="74"/>
      <c r="E14" s="81"/>
      <c r="F14" s="91"/>
    </row>
    <row r="15" spans="1:6" s="47" customFormat="1" ht="13.5" customHeight="1">
      <c r="A15" s="54"/>
      <c r="B15" s="59" t="s">
        <v>111</v>
      </c>
      <c r="C15" s="67"/>
      <c r="D15" s="74"/>
      <c r="E15" s="82"/>
      <c r="F15" s="91"/>
    </row>
    <row r="16" spans="1:6" s="47" customFormat="1" ht="13.5" customHeight="1">
      <c r="A16" s="54"/>
      <c r="B16" s="60" t="s">
        <v>112</v>
      </c>
      <c r="C16" s="68"/>
      <c r="D16" s="74"/>
      <c r="E16" s="82"/>
      <c r="F16" s="91"/>
    </row>
    <row r="17" spans="1:6" s="47" customFormat="1" ht="13.5" customHeight="1">
      <c r="A17" s="54"/>
      <c r="B17" s="61"/>
      <c r="C17" s="67"/>
      <c r="D17" s="74"/>
      <c r="E17" s="82"/>
      <c r="F17" s="91"/>
    </row>
    <row r="18" spans="1:6" s="47" customFormat="1" ht="13.5" customHeight="1">
      <c r="A18" s="54" t="s">
        <v>144</v>
      </c>
      <c r="B18" s="59"/>
      <c r="C18" s="67"/>
      <c r="D18" s="74"/>
      <c r="E18" s="81"/>
      <c r="F18" s="91"/>
    </row>
    <row r="19" spans="1:6" s="47" customFormat="1" ht="13.5" customHeight="1">
      <c r="A19" s="54"/>
      <c r="B19" s="59" t="s">
        <v>110</v>
      </c>
      <c r="C19" s="67"/>
      <c r="D19" s="74"/>
      <c r="E19" s="81"/>
      <c r="F19" s="91"/>
    </row>
    <row r="20" spans="1:6" s="47" customFormat="1" ht="13.5" customHeight="1">
      <c r="A20" s="54"/>
      <c r="B20" s="59" t="s">
        <v>23</v>
      </c>
      <c r="C20" s="67"/>
      <c r="D20" s="74"/>
      <c r="E20" s="81"/>
      <c r="F20" s="91"/>
    </row>
    <row r="21" spans="1:6" s="47" customFormat="1" ht="13.5" customHeight="1">
      <c r="A21" s="54"/>
      <c r="B21" s="59" t="s">
        <v>111</v>
      </c>
      <c r="C21" s="67"/>
      <c r="D21" s="74"/>
      <c r="E21" s="82"/>
      <c r="F21" s="91"/>
    </row>
    <row r="22" spans="1:6" s="47" customFormat="1" ht="13.5" customHeight="1">
      <c r="A22" s="54"/>
      <c r="B22" s="60" t="s">
        <v>112</v>
      </c>
      <c r="C22" s="68"/>
      <c r="D22" s="74"/>
      <c r="E22" s="82"/>
      <c r="F22" s="91"/>
    </row>
    <row r="23" spans="1:6" s="47" customFormat="1" ht="13.5" customHeight="1">
      <c r="A23" s="54"/>
      <c r="B23" s="61"/>
      <c r="C23" s="67"/>
      <c r="D23" s="74"/>
      <c r="E23" s="82"/>
      <c r="F23" s="91"/>
    </row>
    <row r="24" spans="1:6" s="47" customFormat="1" ht="13.5" customHeight="1">
      <c r="A24" s="53"/>
      <c r="B24" s="62" t="s">
        <v>114</v>
      </c>
      <c r="C24" s="69"/>
      <c r="D24" s="76"/>
      <c r="E24" s="84"/>
      <c r="F24" s="90"/>
    </row>
    <row r="25" spans="1:6" s="47" customFormat="1" ht="13.5" customHeight="1">
      <c r="A25" s="54" t="s">
        <v>164</v>
      </c>
      <c r="B25" s="59"/>
      <c r="C25" s="67"/>
      <c r="D25" s="74"/>
      <c r="E25" s="81"/>
      <c r="F25" s="91"/>
    </row>
    <row r="26" spans="1:6" s="47" customFormat="1" ht="13.5" customHeight="1">
      <c r="A26" s="54" t="s">
        <v>20</v>
      </c>
      <c r="B26" s="59"/>
      <c r="C26" s="67"/>
      <c r="D26" s="75" t="s">
        <v>175</v>
      </c>
      <c r="E26" s="82"/>
      <c r="F26" s="91"/>
    </row>
    <row r="27" spans="1:6" s="47" customFormat="1" ht="13.5" customHeight="1">
      <c r="A27" s="54"/>
      <c r="B27" s="48"/>
      <c r="C27" s="67"/>
      <c r="D27" s="75"/>
      <c r="E27" s="83"/>
      <c r="F27" s="91"/>
    </row>
    <row r="28" spans="1:6" s="47" customFormat="1" ht="13.5" customHeight="1">
      <c r="A28" s="53"/>
      <c r="B28" s="62" t="s">
        <v>114</v>
      </c>
      <c r="C28" s="69"/>
      <c r="D28" s="76"/>
      <c r="E28" s="84"/>
      <c r="F28" s="90"/>
    </row>
    <row r="29" spans="1:6" s="47" customFormat="1" ht="13.5" customHeight="1">
      <c r="A29" s="54" t="s">
        <v>128</v>
      </c>
      <c r="B29" s="59"/>
      <c r="C29" s="67"/>
      <c r="D29" s="74"/>
      <c r="E29" s="81"/>
      <c r="F29" s="91"/>
    </row>
    <row r="30" spans="1:6" s="47" customFormat="1" ht="13.5" customHeight="1">
      <c r="A30" s="54" t="s">
        <v>176</v>
      </c>
      <c r="B30" s="59"/>
      <c r="C30" s="67"/>
      <c r="D30" s="75"/>
      <c r="E30" s="82"/>
      <c r="F30" s="91"/>
    </row>
    <row r="31" spans="1:6" s="47" customFormat="1" ht="13.5" customHeight="1">
      <c r="A31" s="54"/>
      <c r="B31" s="48" t="s">
        <v>116</v>
      </c>
      <c r="C31" s="67"/>
      <c r="D31" s="75"/>
      <c r="E31" s="83"/>
      <c r="F31" s="91"/>
    </row>
    <row r="32" spans="1:6" s="47" customFormat="1" ht="13.5" customHeight="1">
      <c r="A32" s="54"/>
      <c r="B32" s="59" t="s">
        <v>111</v>
      </c>
      <c r="C32" s="67"/>
      <c r="D32" s="75"/>
      <c r="E32" s="83"/>
      <c r="F32" s="91"/>
    </row>
    <row r="33" spans="1:6" s="47" customFormat="1" ht="13.5" customHeight="1">
      <c r="A33" s="54"/>
      <c r="B33" s="60" t="s">
        <v>112</v>
      </c>
      <c r="C33" s="68"/>
      <c r="D33" s="74"/>
      <c r="E33" s="82"/>
      <c r="F33" s="91"/>
    </row>
    <row r="34" spans="1:6" s="47" customFormat="1" ht="13.5" customHeight="1">
      <c r="A34" s="54"/>
      <c r="B34" s="59"/>
      <c r="C34" s="67"/>
      <c r="D34" s="74"/>
      <c r="E34" s="81"/>
      <c r="F34" s="91"/>
    </row>
    <row r="35" spans="1:6" s="47" customFormat="1" ht="13.5" customHeight="1">
      <c r="A35" s="54" t="s">
        <v>177</v>
      </c>
      <c r="B35" s="59"/>
      <c r="C35" s="67"/>
      <c r="D35" s="74"/>
      <c r="E35" s="81"/>
      <c r="F35" s="91"/>
    </row>
    <row r="36" spans="1:6" s="47" customFormat="1" ht="13.5" customHeight="1">
      <c r="A36" s="54"/>
      <c r="B36" s="59"/>
      <c r="C36" s="67"/>
      <c r="D36" s="74" t="s">
        <v>9</v>
      </c>
      <c r="E36" s="81"/>
      <c r="F36" s="91"/>
    </row>
    <row r="37" spans="1:6" s="47" customFormat="1" ht="13.5" customHeight="1">
      <c r="A37" s="54"/>
      <c r="B37" s="59"/>
      <c r="C37" s="67"/>
      <c r="D37" s="74"/>
      <c r="E37" s="82"/>
      <c r="F37" s="91"/>
    </row>
    <row r="38" spans="1:6" s="47" customFormat="1" ht="13.5" customHeight="1">
      <c r="A38" s="54"/>
      <c r="B38" s="60" t="s">
        <v>112</v>
      </c>
      <c r="C38" s="68"/>
      <c r="D38" s="74"/>
      <c r="E38" s="82"/>
      <c r="F38" s="91"/>
    </row>
    <row r="39" spans="1:6" s="47" customFormat="1" ht="13.5" customHeight="1">
      <c r="A39" s="54"/>
      <c r="B39" s="61"/>
      <c r="C39" s="67"/>
      <c r="D39" s="74"/>
      <c r="E39" s="82"/>
      <c r="F39" s="91"/>
    </row>
    <row r="40" spans="1:6" s="47" customFormat="1" ht="13.5" customHeight="1">
      <c r="A40" s="53"/>
      <c r="B40" s="62" t="s">
        <v>114</v>
      </c>
      <c r="C40" s="69"/>
      <c r="D40" s="76"/>
      <c r="E40" s="84"/>
      <c r="F40" s="90"/>
    </row>
    <row r="41" spans="1:6" s="47" customFormat="1" ht="13.5" customHeight="1">
      <c r="A41" s="54" t="s">
        <v>166</v>
      </c>
      <c r="B41" s="59"/>
      <c r="C41" s="67"/>
      <c r="D41" s="74"/>
      <c r="E41" s="81"/>
      <c r="F41" s="91"/>
    </row>
    <row r="42" spans="1:6" s="47" customFormat="1" ht="13.5" customHeight="1">
      <c r="A42" s="54"/>
      <c r="B42" s="59" t="s">
        <v>54</v>
      </c>
      <c r="C42" s="67"/>
      <c r="D42" s="74"/>
      <c r="E42" s="82"/>
      <c r="F42" s="91"/>
    </row>
    <row r="43" spans="1:6" s="47" customFormat="1" ht="13.5" customHeight="1">
      <c r="A43" s="54"/>
      <c r="B43" s="59" t="s">
        <v>49</v>
      </c>
      <c r="C43" s="67"/>
      <c r="D43" s="74"/>
      <c r="E43" s="82"/>
      <c r="F43" s="91"/>
    </row>
    <row r="44" spans="1:6" s="47" customFormat="1" ht="13.5" customHeight="1">
      <c r="A44" s="54"/>
      <c r="B44" s="59" t="s">
        <v>115</v>
      </c>
      <c r="C44" s="67"/>
      <c r="D44" s="74"/>
      <c r="E44" s="82"/>
      <c r="F44" s="91"/>
    </row>
    <row r="45" spans="1:6" s="47" customFormat="1" ht="13.5" customHeight="1">
      <c r="A45" s="54"/>
      <c r="B45" s="59" t="s">
        <v>111</v>
      </c>
      <c r="C45" s="67"/>
      <c r="D45" s="74"/>
      <c r="E45" s="82"/>
      <c r="F45" s="91"/>
    </row>
    <row r="46" spans="1:6" s="47" customFormat="1" ht="13.5" customHeight="1">
      <c r="A46" s="53"/>
      <c r="B46" s="62" t="s">
        <v>114</v>
      </c>
      <c r="C46" s="69"/>
      <c r="D46" s="76"/>
      <c r="E46" s="84"/>
      <c r="F46" s="90"/>
    </row>
    <row r="47" spans="1:6" s="47" customFormat="1" ht="13.5" customHeight="1">
      <c r="A47" s="54" t="s">
        <v>76</v>
      </c>
      <c r="B47" s="59"/>
      <c r="C47" s="67"/>
      <c r="D47" s="74"/>
      <c r="E47" s="85"/>
      <c r="F47" s="91"/>
    </row>
    <row r="48" spans="1:6" s="47" customFormat="1" ht="13.5" customHeight="1">
      <c r="A48" s="54"/>
      <c r="B48" s="59" t="s">
        <v>110</v>
      </c>
      <c r="C48" s="70"/>
      <c r="D48" s="77"/>
      <c r="E48" s="86"/>
      <c r="F48" s="91"/>
    </row>
    <row r="49" spans="1:6" s="47" customFormat="1" ht="13.5" customHeight="1">
      <c r="A49" s="54"/>
      <c r="B49" s="59" t="s">
        <v>23</v>
      </c>
      <c r="C49" s="67"/>
      <c r="D49" s="74"/>
      <c r="E49" s="81"/>
      <c r="F49" s="91"/>
    </row>
    <row r="50" spans="1:6" s="47" customFormat="1" ht="13.5" customHeight="1">
      <c r="A50" s="54"/>
      <c r="B50" s="59" t="s">
        <v>116</v>
      </c>
      <c r="C50" s="67"/>
      <c r="D50" s="75"/>
      <c r="E50" s="82"/>
      <c r="F50" s="91"/>
    </row>
    <row r="51" spans="1:6" s="47" customFormat="1" ht="13.5" customHeight="1">
      <c r="A51" s="54"/>
      <c r="B51" s="59" t="s">
        <v>111</v>
      </c>
      <c r="C51" s="67"/>
      <c r="D51" s="74"/>
      <c r="E51" s="81"/>
      <c r="F51" s="91"/>
    </row>
    <row r="52" spans="1:6" s="47" customFormat="1" ht="13.5" customHeight="1">
      <c r="A52" s="53"/>
      <c r="B52" s="62" t="s">
        <v>114</v>
      </c>
      <c r="C52" s="69"/>
      <c r="D52" s="76"/>
      <c r="E52" s="84"/>
      <c r="F52" s="90"/>
    </row>
    <row r="53" spans="1:6" s="47" customFormat="1" ht="13.5" customHeight="1">
      <c r="A53" s="54" t="s">
        <v>168</v>
      </c>
      <c r="B53" s="59"/>
      <c r="C53" s="67"/>
      <c r="D53" s="75"/>
      <c r="E53" s="82"/>
      <c r="F53" s="91"/>
    </row>
    <row r="54" spans="1:6" s="47" customFormat="1" ht="13.5" customHeight="1">
      <c r="A54" s="54"/>
      <c r="B54" s="59" t="s">
        <v>54</v>
      </c>
      <c r="C54" s="67"/>
      <c r="D54" s="74"/>
      <c r="E54" s="82"/>
      <c r="F54" s="91"/>
    </row>
    <row r="55" spans="1:6" s="47" customFormat="1" ht="13.5" customHeight="1">
      <c r="A55" s="54"/>
      <c r="B55" s="59" t="s">
        <v>49</v>
      </c>
      <c r="C55" s="67"/>
      <c r="D55" s="74"/>
      <c r="E55" s="82"/>
      <c r="F55" s="91"/>
    </row>
    <row r="56" spans="1:6" s="47" customFormat="1" ht="13.5" customHeight="1">
      <c r="A56" s="54"/>
      <c r="B56" s="59" t="s">
        <v>115</v>
      </c>
      <c r="C56" s="67"/>
      <c r="D56" s="74"/>
      <c r="E56" s="82"/>
      <c r="F56" s="91"/>
    </row>
    <row r="57" spans="1:6" s="47" customFormat="1" ht="13.5" customHeight="1">
      <c r="A57" s="54"/>
      <c r="B57" s="59" t="s">
        <v>111</v>
      </c>
      <c r="C57" s="67"/>
      <c r="D57" s="74"/>
      <c r="E57" s="81"/>
      <c r="F57" s="91"/>
    </row>
    <row r="58" spans="1:6" s="47" customFormat="1" ht="13.5" customHeight="1">
      <c r="A58" s="53"/>
      <c r="B58" s="62" t="s">
        <v>114</v>
      </c>
      <c r="C58" s="69"/>
      <c r="D58" s="76"/>
      <c r="E58" s="87"/>
      <c r="F58" s="90"/>
    </row>
    <row r="59" spans="1:6" s="47" customFormat="1" ht="13.5" customHeight="1">
      <c r="A59" s="55" t="s">
        <v>34</v>
      </c>
      <c r="B59" s="63"/>
      <c r="C59" s="71"/>
      <c r="D59" s="78"/>
      <c r="E59" s="88"/>
      <c r="F59" s="92"/>
    </row>
  </sheetData>
  <mergeCells count="5">
    <mergeCell ref="A1:B1"/>
    <mergeCell ref="A2:F2"/>
    <mergeCell ref="B4:F4"/>
    <mergeCell ref="A5:B5"/>
    <mergeCell ref="A59:B59"/>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7" tint="0.8"/>
  </sheetPr>
  <dimension ref="A1:L214"/>
  <sheetViews>
    <sheetView showGridLines="0" view="pageBreakPreview" topLeftCell="A190" zoomScale="80" zoomScaleSheetLayoutView="80" workbookViewId="0">
      <selection activeCell="S198" sqref="S198"/>
    </sheetView>
  </sheetViews>
  <sheetFormatPr defaultRowHeight="13.5"/>
  <cols>
    <col min="1" max="1" width="1.75" style="93" customWidth="1"/>
    <col min="2" max="2" width="7.5" style="93" customWidth="1"/>
    <col min="3" max="3" width="10.25" style="93" customWidth="1"/>
    <col min="4" max="4" width="3.5" style="93" bestFit="1" customWidth="1"/>
    <col min="5" max="5" width="10.25" style="93" customWidth="1"/>
    <col min="6" max="6" width="8.625" style="93" customWidth="1"/>
    <col min="7" max="7" width="7.625" style="93" bestFit="1" customWidth="1"/>
    <col min="8" max="8" width="12.125" style="93" customWidth="1"/>
    <col min="9" max="9" width="11.5" style="93" customWidth="1"/>
    <col min="10" max="10" width="16.25" style="93" bestFit="1" customWidth="1"/>
    <col min="11" max="11" width="1.25" style="93" customWidth="1"/>
    <col min="12" max="12" width="9" style="93" customWidth="1"/>
  </cols>
  <sheetData>
    <row r="1" spans="1:11">
      <c r="A1" s="2" t="s">
        <v>157</v>
      </c>
      <c r="B1" s="2"/>
      <c r="C1" s="95"/>
      <c r="D1" s="95"/>
      <c r="E1" s="95"/>
      <c r="F1" s="95"/>
      <c r="G1" s="95"/>
      <c r="H1" s="95"/>
      <c r="I1" s="95"/>
      <c r="J1" s="95"/>
    </row>
    <row r="2" spans="1:11">
      <c r="A2" s="94" t="s">
        <v>86</v>
      </c>
      <c r="B2" s="94"/>
      <c r="C2" s="94"/>
      <c r="D2" s="94"/>
      <c r="E2" s="94"/>
      <c r="F2" s="94"/>
      <c r="G2" s="94"/>
      <c r="H2" s="94"/>
      <c r="I2" s="94"/>
      <c r="J2" s="94"/>
      <c r="K2" s="146"/>
    </row>
    <row r="3" spans="1:11" ht="20.100000000000001" customHeight="1">
      <c r="A3" s="2"/>
      <c r="B3" s="260" t="str">
        <f>'別紙２－１'!B4</f>
        <v>施設名　（　　　　　　　　　　　　　　　　）</v>
      </c>
      <c r="C3" s="93"/>
      <c r="D3" s="93"/>
      <c r="E3" s="93"/>
      <c r="F3" s="93"/>
      <c r="G3" s="93"/>
      <c r="H3" s="93"/>
      <c r="I3" s="93"/>
      <c r="J3" s="93"/>
      <c r="K3" s="45"/>
    </row>
    <row r="4" spans="1:11" ht="20.100000000000001" customHeight="1">
      <c r="A4" s="2" t="s">
        <v>65</v>
      </c>
      <c r="B4" s="2"/>
      <c r="C4" s="95"/>
      <c r="D4" s="95"/>
      <c r="E4" s="95"/>
      <c r="F4" s="95"/>
      <c r="G4" s="95"/>
      <c r="H4" s="95"/>
      <c r="I4" s="95"/>
      <c r="J4" s="95"/>
    </row>
    <row r="5" spans="1:11" ht="20.100000000000001" customHeight="1">
      <c r="A5" s="2" t="s">
        <v>59</v>
      </c>
      <c r="B5" s="2"/>
      <c r="D5" s="95"/>
      <c r="E5" s="95"/>
      <c r="F5" s="95"/>
      <c r="G5" s="95"/>
      <c r="H5" s="95"/>
      <c r="I5" s="95"/>
      <c r="J5" s="95"/>
    </row>
    <row r="6" spans="1:11" ht="20.100000000000001" customHeight="1">
      <c r="A6" s="2"/>
      <c r="B6" s="2" t="s">
        <v>163</v>
      </c>
      <c r="D6" s="95"/>
      <c r="E6" s="95"/>
      <c r="F6" s="95"/>
      <c r="G6" s="95"/>
      <c r="H6" s="95"/>
      <c r="I6" s="95"/>
      <c r="J6" s="95"/>
    </row>
    <row r="7" spans="1:11">
      <c r="A7" s="95"/>
      <c r="B7" s="97" t="s">
        <v>150</v>
      </c>
      <c r="C7" s="121" t="s">
        <v>74</v>
      </c>
      <c r="D7" s="142"/>
      <c r="E7" s="142"/>
      <c r="F7" s="176"/>
      <c r="G7" s="200" t="s">
        <v>61</v>
      </c>
      <c r="H7" s="209"/>
      <c r="I7" s="115" t="s">
        <v>30</v>
      </c>
      <c r="J7" s="115" t="s">
        <v>78</v>
      </c>
    </row>
    <row r="8" spans="1:11">
      <c r="A8" s="95"/>
      <c r="B8" s="98"/>
      <c r="C8" s="122" t="s">
        <v>47</v>
      </c>
      <c r="D8" s="143"/>
      <c r="E8" s="157"/>
      <c r="F8" s="177" t="s">
        <v>75</v>
      </c>
      <c r="G8" s="201" t="s">
        <v>35</v>
      </c>
      <c r="H8" s="177" t="s">
        <v>77</v>
      </c>
      <c r="I8" s="229"/>
      <c r="J8" s="229"/>
    </row>
    <row r="9" spans="1:11">
      <c r="A9" s="95"/>
      <c r="B9" s="99"/>
      <c r="C9" s="123"/>
      <c r="D9" s="144"/>
      <c r="E9" s="158"/>
      <c r="F9" s="178" t="s">
        <v>11</v>
      </c>
      <c r="G9" s="202" t="s">
        <v>13</v>
      </c>
      <c r="H9" s="210" t="s">
        <v>33</v>
      </c>
      <c r="I9" s="230" t="s">
        <v>83</v>
      </c>
      <c r="J9" s="230" t="s">
        <v>4</v>
      </c>
    </row>
    <row r="10" spans="1:11" ht="15.75" customHeight="1">
      <c r="A10" s="95"/>
      <c r="B10" s="97" t="s">
        <v>151</v>
      </c>
      <c r="C10" s="124"/>
      <c r="D10" s="145" t="s">
        <v>81</v>
      </c>
      <c r="E10" s="159"/>
      <c r="F10" s="179" t="str">
        <f>IF(C10="",IF(E10="","","開始日入力を"),IF(E10="","終了日入力を",_xlfn.DAYS(E10,C10)+1))</f>
        <v/>
      </c>
      <c r="G10" s="203"/>
      <c r="H10" s="211" t="str">
        <f>IF(F10="","",IF(G10="","",IF(F10&gt;0,G10*F10,"")))</f>
        <v/>
      </c>
      <c r="I10" s="231"/>
      <c r="J10" s="231" t="str">
        <f>IF(H10="","",IF(H10-I10&lt;0,"エラー",H10-I10))</f>
        <v/>
      </c>
    </row>
    <row r="11" spans="1:11" ht="15.75" customHeight="1">
      <c r="A11" s="95"/>
      <c r="B11" s="100"/>
      <c r="C11" s="125"/>
      <c r="D11" s="146" t="s">
        <v>81</v>
      </c>
      <c r="E11" s="160"/>
      <c r="F11" s="180" t="str">
        <f>IF(C11="",IF(E11="","","開始日入力を"),IF(E11="","終了日入力を",_xlfn.DAYS(E11,C11)+1))</f>
        <v/>
      </c>
      <c r="G11" s="204"/>
      <c r="H11" s="212" t="str">
        <f>IF(F11="","",IF(G11="","",IF(F11&gt;0,G11*F11,"")))</f>
        <v/>
      </c>
      <c r="I11" s="232"/>
      <c r="J11" s="232" t="str">
        <f>IF(H11="","",IF(H11-I11&lt;0,"エラー",H11-I11))</f>
        <v/>
      </c>
    </row>
    <row r="12" spans="1:11" ht="15.75" customHeight="1">
      <c r="A12" s="95"/>
      <c r="B12" s="98"/>
      <c r="C12" s="126"/>
      <c r="D12" s="147" t="s">
        <v>81</v>
      </c>
      <c r="E12" s="161"/>
      <c r="F12" s="181" t="str">
        <f>IF(C12="",IF(E12="","","開始日入力を"),IF(E12="","終了日入力を",_xlfn.DAYS(E12,C12)+1))</f>
        <v/>
      </c>
      <c r="G12" s="205"/>
      <c r="H12" s="213" t="str">
        <f>IF(F12="","",IF(G12="","",IF(F12&gt;0,G12*F12,"")))</f>
        <v/>
      </c>
      <c r="I12" s="233"/>
      <c r="J12" s="233" t="str">
        <f>IF(H12="","",IF(H12-I12&lt;0,"エラー",H12-I12))</f>
        <v/>
      </c>
    </row>
    <row r="13" spans="1:11" ht="15.75" customHeight="1">
      <c r="A13" s="95"/>
      <c r="B13" s="99"/>
      <c r="C13" s="127" t="s">
        <v>39</v>
      </c>
      <c r="D13" s="148"/>
      <c r="E13" s="148"/>
      <c r="F13" s="182">
        <f>SUM(F10:F12)</f>
        <v>0</v>
      </c>
      <c r="G13" s="206">
        <f>MAX(G10:G12)</f>
        <v>0</v>
      </c>
      <c r="H13" s="206">
        <f>SUM(H10:H12)</f>
        <v>0</v>
      </c>
      <c r="I13" s="206">
        <f>SUM(I10:I12)</f>
        <v>0</v>
      </c>
      <c r="J13" s="206">
        <f>SUM(J10:J12)</f>
        <v>0</v>
      </c>
    </row>
    <row r="14" spans="1:11" ht="15.75" customHeight="1">
      <c r="A14" s="95"/>
      <c r="B14" s="97" t="s">
        <v>172</v>
      </c>
      <c r="C14" s="124"/>
      <c r="D14" s="145" t="s">
        <v>81</v>
      </c>
      <c r="E14" s="159"/>
      <c r="F14" s="179" t="str">
        <f>IF(C14="",IF(E14="","","開始日入力を"),IF(E14="","終了日入力を",_xlfn.DAYS(E14,C14)+1))</f>
        <v/>
      </c>
      <c r="G14" s="203"/>
      <c r="H14" s="211" t="str">
        <f>IF(F14="","",IF(G14="","",IF(F14&gt;0,G14*F14,"")))</f>
        <v/>
      </c>
      <c r="I14" s="231"/>
      <c r="J14" s="231" t="str">
        <f>IF(H14="","",IF(H14-I14&lt;0,"エラー",H14-I14))</f>
        <v/>
      </c>
    </row>
    <row r="15" spans="1:11" ht="15.75" customHeight="1">
      <c r="A15" s="95"/>
      <c r="B15" s="100"/>
      <c r="C15" s="125"/>
      <c r="D15" s="146" t="s">
        <v>81</v>
      </c>
      <c r="E15" s="160"/>
      <c r="F15" s="180" t="str">
        <f>IF(C15="",IF(E15="","","開始日入力を"),IF(E15="","終了日入力を",_xlfn.DAYS(E15,C15)+1))</f>
        <v/>
      </c>
      <c r="G15" s="204"/>
      <c r="H15" s="212" t="str">
        <f>IF(F15="","",IF(G15="","",IF(F15&gt;0,G15*F15,"")))</f>
        <v/>
      </c>
      <c r="I15" s="232"/>
      <c r="J15" s="232" t="str">
        <f>IF(H15="","",IF(H15-I15&lt;0,"エラー",H15-I15))</f>
        <v/>
      </c>
    </row>
    <row r="16" spans="1:11" ht="15.75" customHeight="1">
      <c r="A16" s="95"/>
      <c r="B16" s="98"/>
      <c r="C16" s="126"/>
      <c r="D16" s="147" t="s">
        <v>81</v>
      </c>
      <c r="E16" s="161"/>
      <c r="F16" s="181" t="str">
        <f>IF(C16="",IF(E16="","","開始日入力を"),IF(E16="","終了日入力を",_xlfn.DAYS(E16,C16)+1))</f>
        <v/>
      </c>
      <c r="G16" s="205"/>
      <c r="H16" s="213" t="str">
        <f>IF(F16="","",IF(G16="","",IF(F16&gt;0,G16*F16,"")))</f>
        <v/>
      </c>
      <c r="I16" s="233"/>
      <c r="J16" s="233" t="str">
        <f>IF(H16="","",IF(H16-I16&lt;0,"エラー",H16-I16))</f>
        <v/>
      </c>
    </row>
    <row r="17" spans="1:10" ht="15.75" customHeight="1">
      <c r="A17" s="95"/>
      <c r="B17" s="99"/>
      <c r="C17" s="127" t="s">
        <v>39</v>
      </c>
      <c r="D17" s="148"/>
      <c r="E17" s="148"/>
      <c r="F17" s="182">
        <f>SUM(F14:F16)</f>
        <v>0</v>
      </c>
      <c r="G17" s="206">
        <f>MAX(G14:G16)</f>
        <v>0</v>
      </c>
      <c r="H17" s="206">
        <f>SUM(H14:H16)</f>
        <v>0</v>
      </c>
      <c r="I17" s="206">
        <f>SUM(I14:I16)</f>
        <v>0</v>
      </c>
      <c r="J17" s="206">
        <f>SUM(J14:J16)</f>
        <v>0</v>
      </c>
    </row>
    <row r="18" spans="1:10" ht="15.75" customHeight="1">
      <c r="A18" s="95"/>
      <c r="B18" s="97" t="s">
        <v>152</v>
      </c>
      <c r="C18" s="124"/>
      <c r="D18" s="145" t="s">
        <v>81</v>
      </c>
      <c r="E18" s="159"/>
      <c r="F18" s="179" t="str">
        <f>IF(C18="",IF(E18="","","開始日入力を"),IF(E18="","終了日入力を",_xlfn.DAYS(E18,C18)+1))</f>
        <v/>
      </c>
      <c r="G18" s="203"/>
      <c r="H18" s="211" t="str">
        <f>IF(F18="","",IF(G18="","",IF(F18&gt;0,G18*F18,"")))</f>
        <v/>
      </c>
      <c r="I18" s="231"/>
      <c r="J18" s="231" t="str">
        <f>IF(H18="","",IF(H18-I18&lt;0,"エラー",H18-I18))</f>
        <v/>
      </c>
    </row>
    <row r="19" spans="1:10" ht="15.75" customHeight="1">
      <c r="A19" s="95"/>
      <c r="B19" s="100"/>
      <c r="C19" s="125"/>
      <c r="D19" s="146" t="s">
        <v>81</v>
      </c>
      <c r="E19" s="160"/>
      <c r="F19" s="180" t="str">
        <f>IF(C19="",IF(E19="","","開始日入力を"),IF(E19="","終了日入力を",_xlfn.DAYS(E19,C19)+1))</f>
        <v/>
      </c>
      <c r="G19" s="204"/>
      <c r="H19" s="212" t="str">
        <f>IF(F19="","",IF(G19="","",IF(F19&gt;0,G19*F19,"")))</f>
        <v/>
      </c>
      <c r="I19" s="232"/>
      <c r="J19" s="232" t="str">
        <f>IF(H19="","",IF(H19-I19&lt;0,"エラー",H19-I19))</f>
        <v/>
      </c>
    </row>
    <row r="20" spans="1:10" ht="15.75" customHeight="1">
      <c r="A20" s="95"/>
      <c r="B20" s="98"/>
      <c r="C20" s="126"/>
      <c r="D20" s="147" t="s">
        <v>81</v>
      </c>
      <c r="E20" s="161"/>
      <c r="F20" s="181" t="str">
        <f>IF(C20="",IF(E20="","","開始日入力を"),IF(E20="","終了日入力を",_xlfn.DAYS(E20,C20)+1))</f>
        <v/>
      </c>
      <c r="G20" s="205"/>
      <c r="H20" s="213" t="str">
        <f>IF(F20="","",IF(G20="","",IF(F20&gt;0,G20*F20,"")))</f>
        <v/>
      </c>
      <c r="I20" s="233"/>
      <c r="J20" s="233" t="str">
        <f>IF(H20="","",IF(H20-I20&lt;0,"エラー",H20-I20))</f>
        <v/>
      </c>
    </row>
    <row r="21" spans="1:10" ht="15.75" customHeight="1">
      <c r="A21" s="95"/>
      <c r="B21" s="99"/>
      <c r="C21" s="127" t="s">
        <v>39</v>
      </c>
      <c r="D21" s="148"/>
      <c r="E21" s="148"/>
      <c r="F21" s="182">
        <f>SUM(F18:F20)</f>
        <v>0</v>
      </c>
      <c r="G21" s="206">
        <f>MAX(G18:G20)</f>
        <v>0</v>
      </c>
      <c r="H21" s="206">
        <f>SUM(H18:H20)</f>
        <v>0</v>
      </c>
      <c r="I21" s="206">
        <f>SUM(I18:I20)</f>
        <v>0</v>
      </c>
      <c r="J21" s="206">
        <f>SUM(J18:J20)</f>
        <v>0</v>
      </c>
    </row>
    <row r="22" spans="1:10">
      <c r="A22" s="95"/>
      <c r="B22" s="95"/>
      <c r="C22" s="95"/>
      <c r="D22" s="95"/>
      <c r="E22" s="95"/>
      <c r="F22" s="95"/>
      <c r="G22" s="95"/>
      <c r="H22" s="95"/>
      <c r="I22" s="95"/>
      <c r="J22" s="95"/>
    </row>
    <row r="23" spans="1:10" ht="20.100000000000001" customHeight="1">
      <c r="A23" s="2"/>
      <c r="B23" s="2" t="s">
        <v>147</v>
      </c>
      <c r="D23" s="95"/>
      <c r="E23" s="95"/>
      <c r="F23" s="95"/>
      <c r="G23" s="95"/>
      <c r="H23" s="95"/>
      <c r="I23" s="95"/>
      <c r="J23" s="95"/>
    </row>
    <row r="24" spans="1:10">
      <c r="A24" s="95"/>
      <c r="B24" s="97" t="s">
        <v>150</v>
      </c>
      <c r="C24" s="121" t="s">
        <v>74</v>
      </c>
      <c r="D24" s="142"/>
      <c r="E24" s="142"/>
      <c r="F24" s="176"/>
      <c r="G24" s="200" t="s">
        <v>61</v>
      </c>
      <c r="H24" s="209"/>
      <c r="I24" s="115" t="s">
        <v>30</v>
      </c>
      <c r="J24" s="115" t="s">
        <v>78</v>
      </c>
    </row>
    <row r="25" spans="1:10">
      <c r="A25" s="95"/>
      <c r="B25" s="98"/>
      <c r="C25" s="122" t="s">
        <v>47</v>
      </c>
      <c r="D25" s="143"/>
      <c r="E25" s="157"/>
      <c r="F25" s="177" t="s">
        <v>75</v>
      </c>
      <c r="G25" s="201" t="s">
        <v>35</v>
      </c>
      <c r="H25" s="177" t="s">
        <v>77</v>
      </c>
      <c r="I25" s="229"/>
      <c r="J25" s="229"/>
    </row>
    <row r="26" spans="1:10">
      <c r="A26" s="95"/>
      <c r="B26" s="99"/>
      <c r="C26" s="123"/>
      <c r="D26" s="144"/>
      <c r="E26" s="158"/>
      <c r="F26" s="178" t="s">
        <v>11</v>
      </c>
      <c r="G26" s="202" t="s">
        <v>13</v>
      </c>
      <c r="H26" s="210" t="s">
        <v>33</v>
      </c>
      <c r="I26" s="230" t="s">
        <v>83</v>
      </c>
      <c r="J26" s="230" t="s">
        <v>4</v>
      </c>
    </row>
    <row r="27" spans="1:10" ht="15.75" customHeight="1">
      <c r="A27" s="95"/>
      <c r="B27" s="97" t="s">
        <v>151</v>
      </c>
      <c r="C27" s="124"/>
      <c r="D27" s="145" t="s">
        <v>81</v>
      </c>
      <c r="E27" s="159"/>
      <c r="F27" s="179" t="str">
        <f>IF(C27="",IF(E27="","","開始日入力を"),IF(E27="","終了日入力を",_xlfn.DAYS(E27,C27)+1))</f>
        <v/>
      </c>
      <c r="G27" s="203"/>
      <c r="H27" s="211" t="str">
        <f>IF(F27="","",IF(G27="","",IF(F27&gt;0,G27*F27,"")))</f>
        <v/>
      </c>
      <c r="I27" s="231"/>
      <c r="J27" s="231" t="str">
        <f>IF(H27="","",IF(H27-I27&lt;0,"エラー",H27-I27))</f>
        <v/>
      </c>
    </row>
    <row r="28" spans="1:10" ht="15.75" customHeight="1">
      <c r="A28" s="95"/>
      <c r="B28" s="98"/>
      <c r="C28" s="126"/>
      <c r="D28" s="147" t="s">
        <v>81</v>
      </c>
      <c r="E28" s="161"/>
      <c r="F28" s="181" t="str">
        <f>IF(C28="",IF(E28="","","開始日入力を"),IF(E28="","終了日入力を",_xlfn.DAYS(E28,C28)+1))</f>
        <v/>
      </c>
      <c r="G28" s="205"/>
      <c r="H28" s="213" t="str">
        <f>IF(F28="","",IF(G28="","",IF(F28&gt;0,G28*F28,"")))</f>
        <v/>
      </c>
      <c r="I28" s="233"/>
      <c r="J28" s="233" t="str">
        <f>IF(H28="","",IF(H28-I28&lt;0,"エラー",H28-I28))</f>
        <v/>
      </c>
    </row>
    <row r="29" spans="1:10" ht="15.75" customHeight="1">
      <c r="A29" s="95"/>
      <c r="B29" s="99"/>
      <c r="C29" s="127" t="s">
        <v>39</v>
      </c>
      <c r="D29" s="148"/>
      <c r="E29" s="148"/>
      <c r="F29" s="182">
        <f>SUM(F27:F28)</f>
        <v>0</v>
      </c>
      <c r="G29" s="206">
        <f>MAX(G27:G28)</f>
        <v>0</v>
      </c>
      <c r="H29" s="206">
        <f>SUM(H27:H28)</f>
        <v>0</v>
      </c>
      <c r="I29" s="206">
        <f>SUM(I27:I28)</f>
        <v>0</v>
      </c>
      <c r="J29" s="206">
        <f>SUM(J27:J28)</f>
        <v>0</v>
      </c>
    </row>
    <row r="30" spans="1:10" ht="15.75" customHeight="1">
      <c r="A30" s="95"/>
      <c r="B30" s="97" t="s">
        <v>170</v>
      </c>
      <c r="C30" s="124"/>
      <c r="D30" s="145" t="s">
        <v>81</v>
      </c>
      <c r="E30" s="159"/>
      <c r="F30" s="179" t="str">
        <f>IF(C30="",IF(E30="","","開始日入力を"),IF(E30="","終了日入力を",_xlfn.DAYS(E30,C30)+1))</f>
        <v/>
      </c>
      <c r="G30" s="203"/>
      <c r="H30" s="211" t="str">
        <f>IF(F30="","",IF(G30="","",IF(F30&gt;0,G30*F30,"")))</f>
        <v/>
      </c>
      <c r="I30" s="231"/>
      <c r="J30" s="231" t="str">
        <f>IF(H30="","",IF(H30-I30&lt;0,"エラー",H30-I30))</f>
        <v/>
      </c>
    </row>
    <row r="31" spans="1:10" ht="15.75" customHeight="1">
      <c r="A31" s="95"/>
      <c r="B31" s="98"/>
      <c r="C31" s="126"/>
      <c r="D31" s="147" t="s">
        <v>81</v>
      </c>
      <c r="E31" s="161"/>
      <c r="F31" s="181" t="str">
        <f>IF(C31="",IF(E31="","","開始日入力を"),IF(E31="","終了日入力を",_xlfn.DAYS(E31,C31)+1))</f>
        <v/>
      </c>
      <c r="G31" s="205"/>
      <c r="H31" s="213" t="str">
        <f>IF(F31="","",IF(G31="","",IF(F31&gt;0,G31*F31,"")))</f>
        <v/>
      </c>
      <c r="I31" s="233"/>
      <c r="J31" s="233" t="str">
        <f>IF(H31="","",IF(H31-I31&lt;0,"エラー",H31-I31))</f>
        <v/>
      </c>
    </row>
    <row r="32" spans="1:10" ht="15.75" customHeight="1">
      <c r="A32" s="95"/>
      <c r="B32" s="99"/>
      <c r="C32" s="127" t="s">
        <v>39</v>
      </c>
      <c r="D32" s="148"/>
      <c r="E32" s="148"/>
      <c r="F32" s="182">
        <f>SUM(F30:F31)</f>
        <v>0</v>
      </c>
      <c r="G32" s="206">
        <f>MAX(G30:G31)</f>
        <v>0</v>
      </c>
      <c r="H32" s="206">
        <f>SUM(H30:H31)</f>
        <v>0</v>
      </c>
      <c r="I32" s="206">
        <f>SUM(I30:I31)</f>
        <v>0</v>
      </c>
      <c r="J32" s="206">
        <f>SUM(J30:J31)</f>
        <v>0</v>
      </c>
    </row>
    <row r="33" spans="1:11" ht="15.75" customHeight="1">
      <c r="A33" s="95"/>
      <c r="B33" s="97" t="s">
        <v>152</v>
      </c>
      <c r="C33" s="124"/>
      <c r="D33" s="145" t="s">
        <v>81</v>
      </c>
      <c r="E33" s="159"/>
      <c r="F33" s="179" t="str">
        <f>IF(C33="",IF(E33="","","開始日入力を"),IF(E33="","終了日入力を",_xlfn.DAYS(E33,C33)+1))</f>
        <v/>
      </c>
      <c r="G33" s="203"/>
      <c r="H33" s="211" t="str">
        <f>IF(F33="","",IF(G33="","",IF(F33&gt;0,G33*F33,"")))</f>
        <v/>
      </c>
      <c r="I33" s="231"/>
      <c r="J33" s="231" t="str">
        <f>IF(H33="","",IF(H33-I33&lt;0,"エラー",H33-I33))</f>
        <v/>
      </c>
    </row>
    <row r="34" spans="1:11" ht="15.75" customHeight="1">
      <c r="A34" s="95"/>
      <c r="B34" s="98"/>
      <c r="C34" s="126"/>
      <c r="D34" s="147" t="s">
        <v>81</v>
      </c>
      <c r="E34" s="161"/>
      <c r="F34" s="181" t="str">
        <f>IF(C34="",IF(E34="","","開始日入力を"),IF(E34="","終了日入力を",_xlfn.DAYS(E34,C34)+1))</f>
        <v/>
      </c>
      <c r="G34" s="205"/>
      <c r="H34" s="213" t="str">
        <f>IF(F34="","",IF(G34="","",IF(F34&gt;0,G34*F34,"")))</f>
        <v/>
      </c>
      <c r="I34" s="233"/>
      <c r="J34" s="233" t="str">
        <f>IF(H34="","",IF(H34-I34&lt;0,"エラー",H34-I34))</f>
        <v/>
      </c>
    </row>
    <row r="35" spans="1:11" ht="15.75" customHeight="1">
      <c r="A35" s="95"/>
      <c r="B35" s="99"/>
      <c r="C35" s="127" t="s">
        <v>39</v>
      </c>
      <c r="D35" s="148"/>
      <c r="E35" s="148"/>
      <c r="F35" s="182">
        <f>SUM(F33:F34)</f>
        <v>0</v>
      </c>
      <c r="G35" s="206">
        <f>MAX(G33:G34)</f>
        <v>0</v>
      </c>
      <c r="H35" s="206">
        <f>SUM(H33:H34)</f>
        <v>0</v>
      </c>
      <c r="I35" s="206">
        <f>SUM(I33:I34)</f>
        <v>0</v>
      </c>
      <c r="J35" s="206">
        <f>SUM(J33:J34)</f>
        <v>0</v>
      </c>
    </row>
    <row r="36" spans="1:11" ht="15.75" customHeight="1">
      <c r="A36" s="95"/>
      <c r="B36" s="97" t="s">
        <v>183</v>
      </c>
      <c r="C36" s="124"/>
      <c r="D36" s="145" t="s">
        <v>81</v>
      </c>
      <c r="E36" s="159"/>
      <c r="F36" s="179" t="str">
        <f>IF(C36="",IF(E36="","","開始日入力を"),IF(E36="","終了日入力を",_xlfn.DAYS(E36,C36)+1))</f>
        <v/>
      </c>
      <c r="G36" s="203"/>
      <c r="H36" s="211" t="str">
        <f>IF(F36="","",IF(G36="","",IF(F36&gt;0,G36*F36,"")))</f>
        <v/>
      </c>
      <c r="I36" s="231"/>
      <c r="J36" s="231" t="str">
        <f>IF(H36="","",IF(H36-I36&lt;0,"エラー",H36-I36))</f>
        <v/>
      </c>
    </row>
    <row r="37" spans="1:11" ht="15.75" customHeight="1">
      <c r="A37" s="95"/>
      <c r="B37" s="98"/>
      <c r="C37" s="126"/>
      <c r="D37" s="147" t="s">
        <v>81</v>
      </c>
      <c r="E37" s="161"/>
      <c r="F37" s="181" t="str">
        <f>IF(C37="",IF(E37="","","開始日入力を"),IF(E37="","終了日入力を",_xlfn.DAYS(E37,C37)+1))</f>
        <v/>
      </c>
      <c r="G37" s="205"/>
      <c r="H37" s="213" t="str">
        <f>IF(F37="","",IF(G37="","",IF(F37&gt;0,G37*F37,"")))</f>
        <v/>
      </c>
      <c r="I37" s="233"/>
      <c r="J37" s="233" t="str">
        <f>IF(H37="","",IF(H37-I37&lt;0,"エラー",H37-I37))</f>
        <v/>
      </c>
    </row>
    <row r="38" spans="1:11" ht="15.75" customHeight="1">
      <c r="A38" s="95"/>
      <c r="B38" s="99"/>
      <c r="C38" s="127" t="s">
        <v>39</v>
      </c>
      <c r="D38" s="148"/>
      <c r="E38" s="148"/>
      <c r="F38" s="182">
        <f>SUM(F36:F37)</f>
        <v>0</v>
      </c>
      <c r="G38" s="206">
        <f>MAX(G36:G37)</f>
        <v>0</v>
      </c>
      <c r="H38" s="206">
        <f>SUM(H36:H37)</f>
        <v>0</v>
      </c>
      <c r="I38" s="206">
        <f>SUM(I36:I37)</f>
        <v>0</v>
      </c>
      <c r="J38" s="206">
        <f>SUM(J36:J37)</f>
        <v>0</v>
      </c>
    </row>
    <row r="39" spans="1:11">
      <c r="A39" s="95"/>
      <c r="B39" s="95"/>
      <c r="C39" s="95"/>
      <c r="D39" s="95"/>
      <c r="E39" s="95"/>
      <c r="F39" s="95"/>
      <c r="G39" s="95"/>
      <c r="H39" s="95"/>
      <c r="I39" s="95"/>
      <c r="J39" s="95"/>
    </row>
    <row r="40" spans="1:11" ht="20.100000000000001" customHeight="1">
      <c r="A40" s="2" t="s">
        <v>14</v>
      </c>
      <c r="B40" s="2"/>
      <c r="C40" s="95"/>
      <c r="D40" s="95"/>
      <c r="E40" s="95"/>
      <c r="F40" s="95"/>
      <c r="G40" s="95"/>
      <c r="H40" s="95"/>
      <c r="I40" s="95"/>
      <c r="J40" s="95"/>
    </row>
    <row r="41" spans="1:11">
      <c r="A41" s="95"/>
      <c r="B41" s="101" t="s">
        <v>207</v>
      </c>
      <c r="C41" s="128"/>
      <c r="D41" s="128"/>
      <c r="E41" s="128"/>
      <c r="F41" s="128"/>
      <c r="G41" s="128"/>
      <c r="H41" s="128"/>
      <c r="I41" s="128"/>
      <c r="J41" s="242"/>
    </row>
    <row r="42" spans="1:11" ht="155.25" customHeight="1">
      <c r="A42" s="95"/>
      <c r="B42" s="102"/>
      <c r="C42" s="64"/>
      <c r="D42" s="64"/>
      <c r="E42" s="64"/>
      <c r="F42" s="64"/>
      <c r="G42" s="64"/>
      <c r="H42" s="64"/>
      <c r="I42" s="64"/>
      <c r="J42" s="152"/>
    </row>
    <row r="43" spans="1:11">
      <c r="A43" s="95"/>
      <c r="B43" s="95"/>
      <c r="C43" s="95"/>
      <c r="E43" s="95"/>
      <c r="F43" s="95"/>
      <c r="G43" s="95"/>
      <c r="H43" s="95"/>
      <c r="I43" s="95"/>
      <c r="J43" s="95"/>
    </row>
    <row r="44" spans="1:11" ht="20.100000000000001" customHeight="1">
      <c r="A44" s="2" t="s">
        <v>144</v>
      </c>
      <c r="B44" s="2"/>
      <c r="C44" s="95"/>
      <c r="D44" s="95"/>
      <c r="E44" s="95"/>
      <c r="F44" s="95"/>
      <c r="G44" s="95"/>
      <c r="H44" s="95"/>
      <c r="I44" s="95"/>
      <c r="J44" s="95"/>
    </row>
    <row r="45" spans="1:11" ht="15.75" customHeight="1">
      <c r="A45" s="95"/>
      <c r="B45" s="103" t="s">
        <v>146</v>
      </c>
      <c r="C45" s="129"/>
      <c r="D45" s="149"/>
      <c r="E45" s="103" t="s">
        <v>26</v>
      </c>
      <c r="F45" s="129"/>
      <c r="G45" s="129"/>
      <c r="H45" s="149"/>
      <c r="I45" s="234" t="s">
        <v>145</v>
      </c>
      <c r="J45" s="234" t="s">
        <v>148</v>
      </c>
    </row>
    <row r="46" spans="1:11" ht="15.75" customHeight="1">
      <c r="A46" s="95"/>
      <c r="B46" s="104"/>
      <c r="C46" s="129"/>
      <c r="D46" s="149"/>
      <c r="E46" s="162"/>
      <c r="F46" s="129"/>
      <c r="G46" s="129"/>
      <c r="H46" s="149"/>
      <c r="I46" s="224"/>
      <c r="J46" s="224"/>
    </row>
    <row r="47" spans="1:11">
      <c r="A47" s="95"/>
      <c r="B47" s="95"/>
      <c r="C47" s="95"/>
      <c r="E47" s="95"/>
      <c r="F47" s="95"/>
      <c r="G47" s="95"/>
      <c r="H47" s="95"/>
      <c r="I47" s="95"/>
      <c r="J47" s="95"/>
    </row>
    <row r="48" spans="1:11" ht="15.75" customHeight="1">
      <c r="A48" s="2" t="s">
        <v>79</v>
      </c>
      <c r="B48" s="2"/>
      <c r="D48" s="95"/>
      <c r="K48" s="45"/>
    </row>
    <row r="49" spans="1:11" ht="15.75" customHeight="1">
      <c r="A49" s="2"/>
      <c r="B49" s="2" t="s">
        <v>184</v>
      </c>
      <c r="D49" s="95"/>
      <c r="K49" s="45"/>
    </row>
    <row r="50" spans="1:11" ht="15.75" customHeight="1">
      <c r="A50" s="95"/>
      <c r="B50" s="105"/>
      <c r="C50" s="24"/>
      <c r="E50" s="163" t="s">
        <v>31</v>
      </c>
      <c r="F50" s="183" t="str">
        <f>IF(J13=0,"",J13)</f>
        <v/>
      </c>
      <c r="G50" s="2" t="s">
        <v>80</v>
      </c>
      <c r="H50" s="183">
        <v>97000</v>
      </c>
      <c r="I50" s="2" t="s">
        <v>21</v>
      </c>
      <c r="J50" s="244" t="str">
        <f>IF(F50="","",F50*H50)</f>
        <v/>
      </c>
      <c r="K50" s="45"/>
    </row>
    <row r="51" spans="1:11" ht="15.75" customHeight="1">
      <c r="A51" s="95"/>
      <c r="B51" s="106"/>
      <c r="E51" s="163" t="s">
        <v>186</v>
      </c>
      <c r="F51" s="183" t="str">
        <f>IF(J17=0,"",J17)</f>
        <v/>
      </c>
      <c r="G51" s="2" t="s">
        <v>80</v>
      </c>
      <c r="H51" s="183">
        <v>41000</v>
      </c>
      <c r="I51" s="2" t="s">
        <v>21</v>
      </c>
      <c r="J51" s="244" t="str">
        <f>IF(F51="","",F51*H51)</f>
        <v/>
      </c>
      <c r="K51" s="45"/>
    </row>
    <row r="52" spans="1:11" ht="15.75" customHeight="1">
      <c r="A52" s="95"/>
      <c r="B52" s="106"/>
      <c r="E52" s="163" t="s">
        <v>153</v>
      </c>
      <c r="F52" s="183" t="str">
        <f>IF(J21=0,"",J21)</f>
        <v/>
      </c>
      <c r="G52" s="2" t="s">
        <v>80</v>
      </c>
      <c r="H52" s="183">
        <v>16000</v>
      </c>
      <c r="I52" s="2" t="s">
        <v>21</v>
      </c>
      <c r="J52" s="244" t="str">
        <f>IF(F52="","",F52*H52)</f>
        <v/>
      </c>
      <c r="K52" s="45"/>
    </row>
    <row r="53" spans="1:11" ht="15.75" customHeight="1">
      <c r="A53" s="95"/>
      <c r="B53" s="2" t="s">
        <v>185</v>
      </c>
      <c r="E53" s="41"/>
      <c r="F53" s="183"/>
      <c r="G53" s="2"/>
      <c r="H53" s="183"/>
      <c r="I53" s="2"/>
      <c r="J53" s="244"/>
      <c r="K53" s="45"/>
    </row>
    <row r="54" spans="1:11" ht="15.75" customHeight="1">
      <c r="A54" s="95"/>
      <c r="B54" s="105"/>
      <c r="C54" s="24"/>
      <c r="E54" s="163" t="s">
        <v>31</v>
      </c>
      <c r="F54" s="183" t="str">
        <f>IF(J29=0,"",J29)</f>
        <v/>
      </c>
      <c r="G54" s="2" t="s">
        <v>80</v>
      </c>
      <c r="H54" s="183">
        <v>301000</v>
      </c>
      <c r="I54" s="2" t="s">
        <v>21</v>
      </c>
      <c r="J54" s="244" t="str">
        <f>IF(F54="","",F54*H54)</f>
        <v/>
      </c>
      <c r="K54" s="45"/>
    </row>
    <row r="55" spans="1:11" ht="15.75" customHeight="1">
      <c r="A55" s="95"/>
      <c r="B55" s="106"/>
      <c r="E55" s="163" t="s">
        <v>187</v>
      </c>
      <c r="F55" s="183" t="str">
        <f>IF(J32=0,"",J32)</f>
        <v/>
      </c>
      <c r="G55" s="2" t="s">
        <v>80</v>
      </c>
      <c r="H55" s="183">
        <v>211000</v>
      </c>
      <c r="I55" s="2" t="s">
        <v>21</v>
      </c>
      <c r="J55" s="244" t="str">
        <f>IF(F55="","",F55*H55)</f>
        <v/>
      </c>
      <c r="K55" s="45"/>
    </row>
    <row r="56" spans="1:11" ht="15.75" customHeight="1">
      <c r="A56" s="95"/>
      <c r="B56" s="106"/>
      <c r="E56" s="163" t="s">
        <v>153</v>
      </c>
      <c r="F56" s="183" t="str">
        <f>IF(J35=0,"",J35)</f>
        <v/>
      </c>
      <c r="G56" s="2" t="s">
        <v>80</v>
      </c>
      <c r="H56" s="183">
        <v>52000</v>
      </c>
      <c r="I56" s="2" t="s">
        <v>21</v>
      </c>
      <c r="J56" s="244" t="str">
        <f>IF(F56="","",F56*H56)</f>
        <v/>
      </c>
      <c r="K56" s="45"/>
    </row>
    <row r="57" spans="1:11" ht="15.75" customHeight="1">
      <c r="A57" s="95"/>
      <c r="B57" s="106"/>
      <c r="E57" s="163" t="s">
        <v>36</v>
      </c>
      <c r="F57" s="183" t="str">
        <f>IF(J38=0,"",J38)</f>
        <v/>
      </c>
      <c r="G57" s="2" t="s">
        <v>80</v>
      </c>
      <c r="H57" s="183">
        <v>16000</v>
      </c>
      <c r="I57" s="2" t="s">
        <v>21</v>
      </c>
      <c r="J57" s="244" t="str">
        <f>IF(F57="","",F57*H57)</f>
        <v/>
      </c>
      <c r="K57" s="45"/>
    </row>
    <row r="58" spans="1:11" ht="15.75" customHeight="1">
      <c r="A58" s="95"/>
      <c r="B58" s="107" t="s">
        <v>98</v>
      </c>
      <c r="C58" s="24"/>
      <c r="D58" s="150" t="s">
        <v>162</v>
      </c>
      <c r="E58" s="24"/>
      <c r="F58" s="24"/>
      <c r="G58" s="24"/>
      <c r="H58" s="24"/>
      <c r="I58" s="2" t="s">
        <v>161</v>
      </c>
      <c r="J58" s="244"/>
      <c r="K58" s="45"/>
    </row>
    <row r="59" spans="1:11" ht="15.75" customHeight="1">
      <c r="A59" s="95"/>
      <c r="B59" s="107" t="s">
        <v>149</v>
      </c>
      <c r="C59" s="24"/>
      <c r="D59" s="150" t="s">
        <v>148</v>
      </c>
      <c r="E59" s="24"/>
      <c r="F59" s="183" t="str">
        <f>IF(J46=0,"",J46)</f>
        <v/>
      </c>
      <c r="G59" s="2" t="s">
        <v>80</v>
      </c>
      <c r="H59" s="183">
        <v>13100</v>
      </c>
      <c r="I59" s="2" t="s">
        <v>21</v>
      </c>
      <c r="J59" s="244" t="str">
        <f>IF(F59="","",F59*H59)</f>
        <v/>
      </c>
      <c r="K59" s="45"/>
    </row>
    <row r="60" spans="1:11" ht="15.75" customHeight="1">
      <c r="A60" s="95"/>
      <c r="B60" s="95"/>
      <c r="C60" s="95"/>
      <c r="D60" s="95"/>
      <c r="E60" s="106"/>
      <c r="F60" s="184"/>
      <c r="G60" s="2"/>
      <c r="H60" s="184"/>
      <c r="I60" s="235" t="s">
        <v>39</v>
      </c>
      <c r="J60" s="243">
        <f>SUM(J50:J59)</f>
        <v>0</v>
      </c>
      <c r="K60" s="45"/>
    </row>
    <row r="61" spans="1:11" ht="20.100000000000001" customHeight="1">
      <c r="A61" s="95"/>
      <c r="B61" s="95"/>
      <c r="C61" s="95"/>
      <c r="D61" s="95"/>
      <c r="E61" s="95"/>
      <c r="F61" s="95"/>
      <c r="G61" s="95"/>
      <c r="H61" s="95"/>
      <c r="J61" s="95"/>
    </row>
    <row r="62" spans="1:11" ht="20.100000000000001" customHeight="1">
      <c r="A62" s="95"/>
      <c r="B62" s="95"/>
      <c r="C62" s="95"/>
      <c r="D62" s="95"/>
      <c r="E62" s="95"/>
      <c r="F62" s="95"/>
      <c r="G62" s="95"/>
      <c r="H62" s="95"/>
      <c r="J62" s="95"/>
    </row>
    <row r="63" spans="1:11" ht="20.100000000000001" customHeight="1">
      <c r="A63" s="2" t="s">
        <v>164</v>
      </c>
      <c r="B63" s="2"/>
      <c r="C63" s="95"/>
      <c r="D63" s="95"/>
      <c r="E63" s="95"/>
      <c r="F63" s="95"/>
      <c r="G63" s="95"/>
      <c r="H63" s="95"/>
      <c r="I63" s="95"/>
      <c r="J63" s="95"/>
    </row>
    <row r="64" spans="1:11" ht="20.100000000000001" customHeight="1">
      <c r="A64" s="2"/>
      <c r="B64" s="2" t="s">
        <v>208</v>
      </c>
      <c r="D64" s="95"/>
      <c r="E64" s="95"/>
      <c r="F64" s="95"/>
      <c r="G64" s="95"/>
      <c r="H64" s="95"/>
      <c r="I64" s="95"/>
      <c r="J64" s="95"/>
    </row>
    <row r="65" spans="1:10">
      <c r="A65" s="95"/>
      <c r="B65" s="97" t="s">
        <v>150</v>
      </c>
      <c r="C65" s="121" t="s">
        <v>74</v>
      </c>
      <c r="D65" s="142"/>
      <c r="E65" s="142"/>
      <c r="F65" s="176"/>
      <c r="G65" s="200" t="s">
        <v>61</v>
      </c>
      <c r="H65" s="209"/>
      <c r="I65" s="115" t="s">
        <v>30</v>
      </c>
      <c r="J65" s="115" t="s">
        <v>78</v>
      </c>
    </row>
    <row r="66" spans="1:10">
      <c r="A66" s="95"/>
      <c r="B66" s="98"/>
      <c r="C66" s="122" t="s">
        <v>47</v>
      </c>
      <c r="D66" s="143"/>
      <c r="E66" s="157"/>
      <c r="F66" s="177" t="s">
        <v>75</v>
      </c>
      <c r="G66" s="201" t="s">
        <v>35</v>
      </c>
      <c r="H66" s="177" t="s">
        <v>77</v>
      </c>
      <c r="I66" s="229"/>
      <c r="J66" s="229"/>
    </row>
    <row r="67" spans="1:10">
      <c r="A67" s="95"/>
      <c r="B67" s="99"/>
      <c r="C67" s="123"/>
      <c r="D67" s="144"/>
      <c r="E67" s="158"/>
      <c r="F67" s="178" t="s">
        <v>11</v>
      </c>
      <c r="G67" s="202" t="s">
        <v>13</v>
      </c>
      <c r="H67" s="210" t="s">
        <v>33</v>
      </c>
      <c r="I67" s="230" t="s">
        <v>83</v>
      </c>
      <c r="J67" s="230" t="s">
        <v>4</v>
      </c>
    </row>
    <row r="68" spans="1:10" ht="15.75" customHeight="1">
      <c r="A68" s="95"/>
      <c r="B68" s="97" t="s">
        <v>151</v>
      </c>
      <c r="C68" s="124"/>
      <c r="D68" s="145" t="s">
        <v>81</v>
      </c>
      <c r="E68" s="159"/>
      <c r="F68" s="179" t="str">
        <f>IF(C68="",IF(E68="","","開始日入力を"),IF(E68="","終了日入力を",_xlfn.DAYS(E68,C68)+1))</f>
        <v/>
      </c>
      <c r="G68" s="203"/>
      <c r="H68" s="211" t="str">
        <f>IF(F68="","",IF(G68="","",IF(F68&gt;0,G68*F68,"")))</f>
        <v/>
      </c>
      <c r="I68" s="231"/>
      <c r="J68" s="231" t="str">
        <f>IF(H68="","",IF(H68-I68&lt;0,"エラー",H68-I68))</f>
        <v/>
      </c>
    </row>
    <row r="69" spans="1:10" ht="15.75" customHeight="1">
      <c r="A69" s="95"/>
      <c r="B69" s="98"/>
      <c r="C69" s="126"/>
      <c r="D69" s="147" t="s">
        <v>81</v>
      </c>
      <c r="E69" s="161"/>
      <c r="F69" s="181" t="str">
        <f>IF(C69="",IF(E69="","","開始日入力を"),IF(E69="","終了日入力を",_xlfn.DAYS(E69,C69)+1))</f>
        <v/>
      </c>
      <c r="G69" s="205"/>
      <c r="H69" s="213" t="str">
        <f>IF(F69="","",IF(G69="","",IF(F69&gt;0,G69*F69,"")))</f>
        <v/>
      </c>
      <c r="I69" s="233"/>
      <c r="J69" s="233" t="str">
        <f>IF(H69="","",IF(H69-I69&lt;0,"エラー",H69-I69))</f>
        <v/>
      </c>
    </row>
    <row r="70" spans="1:10" ht="15.75" customHeight="1">
      <c r="A70" s="95"/>
      <c r="B70" s="99"/>
      <c r="C70" s="127" t="s">
        <v>39</v>
      </c>
      <c r="D70" s="148"/>
      <c r="E70" s="148"/>
      <c r="F70" s="182">
        <f>SUM(F68:F69)</f>
        <v>0</v>
      </c>
      <c r="G70" s="206">
        <f>MAX(G68:G69)</f>
        <v>0</v>
      </c>
      <c r="H70" s="206">
        <f>SUM(H68:H69)</f>
        <v>0</v>
      </c>
      <c r="I70" s="206">
        <f>SUM(I68:I69)</f>
        <v>0</v>
      </c>
      <c r="J70" s="206">
        <f>SUM(J68:J69)</f>
        <v>0</v>
      </c>
    </row>
    <row r="71" spans="1:10" ht="15.75" customHeight="1">
      <c r="A71" s="95"/>
      <c r="B71" s="97" t="s">
        <v>170</v>
      </c>
      <c r="C71" s="124"/>
      <c r="D71" s="145" t="s">
        <v>81</v>
      </c>
      <c r="E71" s="159"/>
      <c r="F71" s="179" t="str">
        <f>IF(C71="",IF(E71="","","開始日入力を"),IF(E71="","終了日入力を",_xlfn.DAYS(E71,C71)+1))</f>
        <v/>
      </c>
      <c r="G71" s="203"/>
      <c r="H71" s="211" t="str">
        <f>IF(F71="","",IF(G71="","",IF(F71&gt;0,G71*F71,"")))</f>
        <v/>
      </c>
      <c r="I71" s="231"/>
      <c r="J71" s="231" t="str">
        <f>IF(H71="","",IF(H71-I71&lt;0,"エラー",H71-I71))</f>
        <v/>
      </c>
    </row>
    <row r="72" spans="1:10" ht="15.75" customHeight="1">
      <c r="A72" s="95"/>
      <c r="B72" s="98"/>
      <c r="C72" s="126"/>
      <c r="D72" s="147" t="s">
        <v>81</v>
      </c>
      <c r="E72" s="161"/>
      <c r="F72" s="181" t="str">
        <f>IF(C72="",IF(E72="","","開始日入力を"),IF(E72="","終了日入力を",_xlfn.DAYS(E72,C72)+1))</f>
        <v/>
      </c>
      <c r="G72" s="205"/>
      <c r="H72" s="213" t="str">
        <f>IF(F72="","",IF(G72="","",IF(F72&gt;0,G72*F72,"")))</f>
        <v/>
      </c>
      <c r="I72" s="233"/>
      <c r="J72" s="233" t="str">
        <f>IF(H72="","",IF(H72-I72&lt;0,"エラー",H72-I72))</f>
        <v/>
      </c>
    </row>
    <row r="73" spans="1:10" ht="15.75" customHeight="1">
      <c r="A73" s="95"/>
      <c r="B73" s="99"/>
      <c r="C73" s="127" t="s">
        <v>39</v>
      </c>
      <c r="D73" s="148"/>
      <c r="E73" s="148"/>
      <c r="F73" s="182">
        <f>SUM(F71:F72)</f>
        <v>0</v>
      </c>
      <c r="G73" s="206">
        <f>MAX(G71:G72)</f>
        <v>0</v>
      </c>
      <c r="H73" s="206">
        <f>SUM(H71:H72)</f>
        <v>0</v>
      </c>
      <c r="I73" s="206">
        <f>SUM(I71:I72)</f>
        <v>0</v>
      </c>
      <c r="J73" s="206">
        <f>SUM(J71:J72)</f>
        <v>0</v>
      </c>
    </row>
    <row r="74" spans="1:10" ht="15.75" customHeight="1">
      <c r="A74" s="95"/>
      <c r="B74" s="97" t="s">
        <v>152</v>
      </c>
      <c r="C74" s="124"/>
      <c r="D74" s="145" t="s">
        <v>81</v>
      </c>
      <c r="E74" s="159"/>
      <c r="F74" s="179" t="str">
        <f>IF(C74="",IF(E74="","","開始日入力を"),IF(E74="","終了日入力を",_xlfn.DAYS(E74,C74)+1))</f>
        <v/>
      </c>
      <c r="G74" s="203"/>
      <c r="H74" s="211" t="str">
        <f>IF(F74="","",IF(G74="","",IF(F74&gt;0,G74*F74,"")))</f>
        <v/>
      </c>
      <c r="I74" s="231"/>
      <c r="J74" s="231" t="str">
        <f>IF(H74="","",IF(H74-I74&lt;0,"エラー",H74-I74))</f>
        <v/>
      </c>
    </row>
    <row r="75" spans="1:10" ht="15.75" customHeight="1">
      <c r="A75" s="95"/>
      <c r="B75" s="98"/>
      <c r="C75" s="126"/>
      <c r="D75" s="147" t="s">
        <v>81</v>
      </c>
      <c r="E75" s="161"/>
      <c r="F75" s="181" t="str">
        <f>IF(C75="",IF(E75="","","開始日入力を"),IF(E75="","終了日入力を",_xlfn.DAYS(E75,C75)+1))</f>
        <v/>
      </c>
      <c r="G75" s="205"/>
      <c r="H75" s="213" t="str">
        <f>IF(F75="","",IF(G75="","",IF(F75&gt;0,G75*F75,"")))</f>
        <v/>
      </c>
      <c r="I75" s="233"/>
      <c r="J75" s="233" t="str">
        <f>IF(H75="","",IF(H75-I75&lt;0,"エラー",H75-I75))</f>
        <v/>
      </c>
    </row>
    <row r="76" spans="1:10" ht="15.75" customHeight="1">
      <c r="A76" s="95"/>
      <c r="B76" s="99"/>
      <c r="C76" s="127" t="s">
        <v>39</v>
      </c>
      <c r="D76" s="148"/>
      <c r="E76" s="148"/>
      <c r="F76" s="182">
        <f>SUM(F74:F75)</f>
        <v>0</v>
      </c>
      <c r="G76" s="206">
        <f>MAX(G74:G75)</f>
        <v>0</v>
      </c>
      <c r="H76" s="206">
        <f>SUM(H74:H75)</f>
        <v>0</v>
      </c>
      <c r="I76" s="206">
        <f>SUM(I74:I75)</f>
        <v>0</v>
      </c>
      <c r="J76" s="206">
        <f>SUM(J74:J75)</f>
        <v>0</v>
      </c>
    </row>
    <row r="77" spans="1:10" ht="15.75" customHeight="1">
      <c r="A77" s="95"/>
      <c r="B77" s="97" t="s">
        <v>183</v>
      </c>
      <c r="C77" s="124"/>
      <c r="D77" s="145" t="s">
        <v>81</v>
      </c>
      <c r="E77" s="159"/>
      <c r="F77" s="179" t="str">
        <f>IF(C77="",IF(E77="","","開始日入力を"),IF(E77="","終了日入力を",_xlfn.DAYS(E77,C77)+1))</f>
        <v/>
      </c>
      <c r="G77" s="203"/>
      <c r="H77" s="211" t="str">
        <f>IF(F77="","",IF(G77="","",IF(F77&gt;0,G77*F77,"")))</f>
        <v/>
      </c>
      <c r="I77" s="231"/>
      <c r="J77" s="231" t="str">
        <f>IF(H77="","",IF(H77-I77&lt;0,"エラー",H77-I77))</f>
        <v/>
      </c>
    </row>
    <row r="78" spans="1:10" ht="15.75" customHeight="1">
      <c r="A78" s="95"/>
      <c r="B78" s="98"/>
      <c r="C78" s="126"/>
      <c r="D78" s="147" t="s">
        <v>81</v>
      </c>
      <c r="E78" s="161"/>
      <c r="F78" s="181" t="str">
        <f>IF(C78="",IF(E78="","","開始日入力を"),IF(E78="","終了日入力を",_xlfn.DAYS(E78,C78)+1))</f>
        <v/>
      </c>
      <c r="G78" s="205"/>
      <c r="H78" s="213" t="str">
        <f>IF(F78="","",IF(G78="","",IF(F78&gt;0,G78*F78,"")))</f>
        <v/>
      </c>
      <c r="I78" s="233"/>
      <c r="J78" s="233" t="str">
        <f>IF(H78="","",IF(H78-I78&lt;0,"エラー",H78-I78))</f>
        <v/>
      </c>
    </row>
    <row r="79" spans="1:10" ht="15.75" customHeight="1">
      <c r="A79" s="95"/>
      <c r="B79" s="99"/>
      <c r="C79" s="127" t="s">
        <v>39</v>
      </c>
      <c r="D79" s="148"/>
      <c r="E79" s="148"/>
      <c r="F79" s="182">
        <f>SUM(F77:F78)</f>
        <v>0</v>
      </c>
      <c r="G79" s="206">
        <f>MAX(G77:G78)</f>
        <v>0</v>
      </c>
      <c r="H79" s="206">
        <f>SUM(H77:H78)</f>
        <v>0</v>
      </c>
      <c r="I79" s="206">
        <f>SUM(I77:I78)</f>
        <v>0</v>
      </c>
      <c r="J79" s="206">
        <f>SUM(J77:J78)</f>
        <v>0</v>
      </c>
    </row>
    <row r="80" spans="1:10">
      <c r="A80" s="95"/>
      <c r="B80" s="95"/>
      <c r="C80" s="95"/>
      <c r="D80" s="95"/>
      <c r="E80" s="95"/>
      <c r="F80" s="95"/>
      <c r="G80" s="95"/>
      <c r="H80" s="95"/>
      <c r="I80" s="95"/>
      <c r="J80" s="95"/>
    </row>
    <row r="81" spans="1:10" ht="20.100000000000001" customHeight="1">
      <c r="A81" s="2"/>
      <c r="B81" s="2" t="s">
        <v>209</v>
      </c>
      <c r="D81" s="95"/>
      <c r="E81" s="95"/>
      <c r="F81" s="95"/>
      <c r="G81" s="95"/>
      <c r="H81" s="95"/>
      <c r="I81" s="95"/>
      <c r="J81" s="95"/>
    </row>
    <row r="82" spans="1:10">
      <c r="A82" s="95"/>
      <c r="B82" s="97" t="s">
        <v>150</v>
      </c>
      <c r="C82" s="121" t="s">
        <v>74</v>
      </c>
      <c r="D82" s="142"/>
      <c r="E82" s="142"/>
      <c r="F82" s="176"/>
      <c r="G82" s="200" t="s">
        <v>61</v>
      </c>
      <c r="H82" s="209"/>
      <c r="I82" s="115" t="s">
        <v>30</v>
      </c>
      <c r="J82" s="115" t="s">
        <v>78</v>
      </c>
    </row>
    <row r="83" spans="1:10">
      <c r="A83" s="95"/>
      <c r="B83" s="98"/>
      <c r="C83" s="122" t="s">
        <v>47</v>
      </c>
      <c r="D83" s="143"/>
      <c r="E83" s="157"/>
      <c r="F83" s="177" t="s">
        <v>75</v>
      </c>
      <c r="G83" s="201" t="s">
        <v>35</v>
      </c>
      <c r="H83" s="177" t="s">
        <v>77</v>
      </c>
      <c r="I83" s="229"/>
      <c r="J83" s="229"/>
    </row>
    <row r="84" spans="1:10">
      <c r="A84" s="95"/>
      <c r="B84" s="99"/>
      <c r="C84" s="123"/>
      <c r="D84" s="144"/>
      <c r="E84" s="158"/>
      <c r="F84" s="178" t="s">
        <v>11</v>
      </c>
      <c r="G84" s="202" t="s">
        <v>13</v>
      </c>
      <c r="H84" s="210" t="s">
        <v>33</v>
      </c>
      <c r="I84" s="230" t="s">
        <v>83</v>
      </c>
      <c r="J84" s="230" t="s">
        <v>4</v>
      </c>
    </row>
    <row r="85" spans="1:10" ht="15.75" customHeight="1">
      <c r="A85" s="95"/>
      <c r="B85" s="97" t="s">
        <v>151</v>
      </c>
      <c r="C85" s="124"/>
      <c r="D85" s="145" t="s">
        <v>81</v>
      </c>
      <c r="E85" s="159"/>
      <c r="F85" s="179" t="str">
        <f>IF(C85="",IF(E85="","","開始日入力を"),IF(E85="","終了日入力を",_xlfn.DAYS(E85,C85)+1))</f>
        <v/>
      </c>
      <c r="G85" s="203"/>
      <c r="H85" s="211" t="str">
        <f>IF(F85="","",IF(G85="","",IF(F85&gt;0,G85*F85,"")))</f>
        <v/>
      </c>
      <c r="I85" s="231"/>
      <c r="J85" s="231" t="str">
        <f>IF(H85="","",IF(H85-I85&lt;0,"エラー",H85-I85))</f>
        <v/>
      </c>
    </row>
    <row r="86" spans="1:10" ht="15.75" customHeight="1">
      <c r="A86" s="95"/>
      <c r="B86" s="98"/>
      <c r="C86" s="126"/>
      <c r="D86" s="147" t="s">
        <v>81</v>
      </c>
      <c r="E86" s="161"/>
      <c r="F86" s="181" t="str">
        <f>IF(C86="",IF(E86="","","開始日入力を"),IF(E86="","終了日入力を",_xlfn.DAYS(E86,C86)+1))</f>
        <v/>
      </c>
      <c r="G86" s="205"/>
      <c r="H86" s="213" t="str">
        <f>IF(F86="","",IF(G86="","",IF(F86&gt;0,G86*F86,"")))</f>
        <v/>
      </c>
      <c r="I86" s="233"/>
      <c r="J86" s="233" t="str">
        <f>IF(H86="","",IF(H86-I86&lt;0,"エラー",H86-I86))</f>
        <v/>
      </c>
    </row>
    <row r="87" spans="1:10" ht="15.75" customHeight="1">
      <c r="A87" s="95"/>
      <c r="B87" s="99"/>
      <c r="C87" s="127" t="s">
        <v>39</v>
      </c>
      <c r="D87" s="148"/>
      <c r="E87" s="148"/>
      <c r="F87" s="182">
        <f>SUM(F85:F86)</f>
        <v>0</v>
      </c>
      <c r="G87" s="206">
        <f>MAX(G85:G86)</f>
        <v>0</v>
      </c>
      <c r="H87" s="206">
        <f>SUM(H85:H86)</f>
        <v>0</v>
      </c>
      <c r="I87" s="206">
        <f>SUM(I85:I86)</f>
        <v>0</v>
      </c>
      <c r="J87" s="206">
        <f>SUM(J85:J86)</f>
        <v>0</v>
      </c>
    </row>
    <row r="88" spans="1:10" ht="15.75" customHeight="1">
      <c r="A88" s="95"/>
      <c r="B88" s="97" t="s">
        <v>170</v>
      </c>
      <c r="C88" s="124"/>
      <c r="D88" s="145" t="s">
        <v>81</v>
      </c>
      <c r="E88" s="159"/>
      <c r="F88" s="179" t="str">
        <f>IF(C88="",IF(E88="","","開始日入力を"),IF(E88="","終了日入力を",_xlfn.DAYS(E88,C88)+1))</f>
        <v/>
      </c>
      <c r="G88" s="203"/>
      <c r="H88" s="211" t="str">
        <f>IF(F88="","",IF(G88="","",IF(F88&gt;0,G88*F88,"")))</f>
        <v/>
      </c>
      <c r="I88" s="231"/>
      <c r="J88" s="231" t="str">
        <f>IF(H88="","",IF(H88-I88&lt;0,"エラー",H88-I88))</f>
        <v/>
      </c>
    </row>
    <row r="89" spans="1:10" ht="15.75" customHeight="1">
      <c r="A89" s="95"/>
      <c r="B89" s="98"/>
      <c r="C89" s="126"/>
      <c r="D89" s="147" t="s">
        <v>81</v>
      </c>
      <c r="E89" s="161"/>
      <c r="F89" s="181" t="str">
        <f>IF(C89="",IF(E89="","","開始日入力を"),IF(E89="","終了日入力を",_xlfn.DAYS(E89,C89)+1))</f>
        <v/>
      </c>
      <c r="G89" s="205"/>
      <c r="H89" s="213" t="str">
        <f>IF(F89="","",IF(G89="","",IF(F89&gt;0,G89*F89,"")))</f>
        <v/>
      </c>
      <c r="I89" s="233"/>
      <c r="J89" s="233" t="str">
        <f>IF(H89="","",IF(H89-I89&lt;0,"エラー",H89-I89))</f>
        <v/>
      </c>
    </row>
    <row r="90" spans="1:10" ht="15.75" customHeight="1">
      <c r="A90" s="95"/>
      <c r="B90" s="99"/>
      <c r="C90" s="127" t="s">
        <v>39</v>
      </c>
      <c r="D90" s="148"/>
      <c r="E90" s="148"/>
      <c r="F90" s="182">
        <f>SUM(F88:F89)</f>
        <v>0</v>
      </c>
      <c r="G90" s="206">
        <f>MAX(G88:G89)</f>
        <v>0</v>
      </c>
      <c r="H90" s="206">
        <f>SUM(H88:H89)</f>
        <v>0</v>
      </c>
      <c r="I90" s="206">
        <f>SUM(I88:I89)</f>
        <v>0</v>
      </c>
      <c r="J90" s="206">
        <f>SUM(J88:J89)</f>
        <v>0</v>
      </c>
    </row>
    <row r="91" spans="1:10" ht="15.75" customHeight="1">
      <c r="A91" s="95"/>
      <c r="B91" s="97" t="s">
        <v>152</v>
      </c>
      <c r="C91" s="124"/>
      <c r="D91" s="145" t="s">
        <v>81</v>
      </c>
      <c r="E91" s="159"/>
      <c r="F91" s="179" t="str">
        <f>IF(C91="",IF(E91="","","開始日入力を"),IF(E91="","終了日入力を",_xlfn.DAYS(E91,C91)+1))</f>
        <v/>
      </c>
      <c r="G91" s="203"/>
      <c r="H91" s="211" t="str">
        <f>IF(F91="","",IF(G91="","",IF(F91&gt;0,G91*F91,"")))</f>
        <v/>
      </c>
      <c r="I91" s="231"/>
      <c r="J91" s="231" t="str">
        <f>IF(H91="","",IF(H91-I91&lt;0,"エラー",H91-I91))</f>
        <v/>
      </c>
    </row>
    <row r="92" spans="1:10" ht="15.75" customHeight="1">
      <c r="A92" s="95"/>
      <c r="B92" s="98"/>
      <c r="C92" s="126"/>
      <c r="D92" s="147" t="s">
        <v>81</v>
      </c>
      <c r="E92" s="161"/>
      <c r="F92" s="181" t="str">
        <f>IF(C92="",IF(E92="","","開始日入力を"),IF(E92="","終了日入力を",_xlfn.DAYS(E92,C92)+1))</f>
        <v/>
      </c>
      <c r="G92" s="205"/>
      <c r="H92" s="213" t="str">
        <f>IF(F92="","",IF(G92="","",IF(F92&gt;0,G92*F92,"")))</f>
        <v/>
      </c>
      <c r="I92" s="233"/>
      <c r="J92" s="233" t="str">
        <f>IF(H92="","",IF(H92-I92&lt;0,"エラー",H92-I92))</f>
        <v/>
      </c>
    </row>
    <row r="93" spans="1:10" ht="15.75" customHeight="1">
      <c r="A93" s="95"/>
      <c r="B93" s="99"/>
      <c r="C93" s="127" t="s">
        <v>39</v>
      </c>
      <c r="D93" s="148"/>
      <c r="E93" s="148"/>
      <c r="F93" s="182">
        <f>SUM(F91:F92)</f>
        <v>0</v>
      </c>
      <c r="G93" s="206">
        <f>MAX(G91:G92)</f>
        <v>0</v>
      </c>
      <c r="H93" s="206">
        <f>SUM(H91:H92)</f>
        <v>0</v>
      </c>
      <c r="I93" s="206">
        <f>SUM(I91:I92)</f>
        <v>0</v>
      </c>
      <c r="J93" s="206">
        <f>SUM(J91:J92)</f>
        <v>0</v>
      </c>
    </row>
    <row r="94" spans="1:10" ht="15.75" customHeight="1">
      <c r="A94" s="95"/>
      <c r="B94" s="97" t="s">
        <v>183</v>
      </c>
      <c r="C94" s="124"/>
      <c r="D94" s="145" t="s">
        <v>81</v>
      </c>
      <c r="E94" s="159"/>
      <c r="F94" s="179" t="str">
        <f>IF(C94="",IF(E94="","","開始日入力を"),IF(E94="","終了日入力を",_xlfn.DAYS(E94,C94)+1))</f>
        <v/>
      </c>
      <c r="G94" s="203"/>
      <c r="H94" s="211" t="str">
        <f>IF(F94="","",IF(G94="","",IF(F94&gt;0,G94*F94,"")))</f>
        <v/>
      </c>
      <c r="I94" s="231"/>
      <c r="J94" s="231" t="str">
        <f>IF(H94="","",IF(H94-I94&lt;0,"エラー",H94-I94))</f>
        <v/>
      </c>
    </row>
    <row r="95" spans="1:10" ht="15.75" customHeight="1">
      <c r="A95" s="95"/>
      <c r="B95" s="98"/>
      <c r="C95" s="126"/>
      <c r="D95" s="147" t="s">
        <v>81</v>
      </c>
      <c r="E95" s="161"/>
      <c r="F95" s="181" t="str">
        <f>IF(C95="",IF(E95="","","開始日入力を"),IF(E95="","終了日入力を",_xlfn.DAYS(E95,C95)+1))</f>
        <v/>
      </c>
      <c r="G95" s="205"/>
      <c r="H95" s="213" t="str">
        <f>IF(F95="","",IF(G95="","",IF(F95&gt;0,G95*F95,"")))</f>
        <v/>
      </c>
      <c r="I95" s="233"/>
      <c r="J95" s="233" t="str">
        <f>IF(H95="","",IF(H95-I95&lt;0,"エラー",H95-I95))</f>
        <v/>
      </c>
    </row>
    <row r="96" spans="1:10" ht="15.75" customHeight="1">
      <c r="A96" s="95"/>
      <c r="B96" s="99"/>
      <c r="C96" s="127" t="s">
        <v>39</v>
      </c>
      <c r="D96" s="148"/>
      <c r="E96" s="148"/>
      <c r="F96" s="182">
        <f>SUM(F94:F95)</f>
        <v>0</v>
      </c>
      <c r="G96" s="206">
        <f>MAX(G94:G95)</f>
        <v>0</v>
      </c>
      <c r="H96" s="206">
        <f>SUM(H94:H95)</f>
        <v>0</v>
      </c>
      <c r="I96" s="206">
        <f>SUM(I94:I95)</f>
        <v>0</v>
      </c>
      <c r="J96" s="206">
        <f>SUM(J94:J95)</f>
        <v>0</v>
      </c>
    </row>
    <row r="97" spans="1:11">
      <c r="A97" s="95"/>
      <c r="B97" s="95"/>
      <c r="C97" s="95"/>
      <c r="D97" s="95"/>
      <c r="E97" s="95"/>
      <c r="F97" s="95"/>
      <c r="G97" s="95"/>
      <c r="H97" s="95"/>
      <c r="I97" s="95"/>
      <c r="J97" s="95"/>
    </row>
    <row r="98" spans="1:11" ht="15.75" customHeight="1">
      <c r="A98" s="2" t="s">
        <v>79</v>
      </c>
      <c r="B98" s="2"/>
      <c r="D98" s="95"/>
      <c r="K98" s="45"/>
    </row>
    <row r="99" spans="1:11" ht="15.75" customHeight="1">
      <c r="A99" s="95"/>
      <c r="B99" s="2" t="s">
        <v>210</v>
      </c>
      <c r="E99" s="41"/>
      <c r="F99" s="183"/>
      <c r="G99" s="2"/>
      <c r="H99" s="183"/>
      <c r="I99" s="2"/>
      <c r="J99" s="244"/>
      <c r="K99" s="45"/>
    </row>
    <row r="100" spans="1:11" ht="15.75" customHeight="1">
      <c r="A100" s="95"/>
      <c r="B100" s="105"/>
      <c r="C100" s="24"/>
      <c r="E100" s="163" t="s">
        <v>31</v>
      </c>
      <c r="F100" s="183" t="str">
        <f>IF(J70=0,"",J70)</f>
        <v/>
      </c>
      <c r="G100" s="2" t="s">
        <v>80</v>
      </c>
      <c r="H100" s="183">
        <v>436000</v>
      </c>
      <c r="I100" s="2" t="s">
        <v>21</v>
      </c>
      <c r="J100" s="244" t="str">
        <f>IF(F100="","",F100*H100)</f>
        <v/>
      </c>
      <c r="K100" s="45"/>
    </row>
    <row r="101" spans="1:11" ht="15.75" customHeight="1">
      <c r="A101" s="95"/>
      <c r="B101" s="106"/>
      <c r="E101" s="163" t="s">
        <v>187</v>
      </c>
      <c r="F101" s="183" t="str">
        <f>IF(J73=0,"",J73)</f>
        <v/>
      </c>
      <c r="G101" s="2" t="s">
        <v>80</v>
      </c>
      <c r="H101" s="183">
        <v>211000</v>
      </c>
      <c r="I101" s="2" t="s">
        <v>21</v>
      </c>
      <c r="J101" s="244" t="str">
        <f>IF(F101="","",F101*H101)</f>
        <v/>
      </c>
      <c r="K101" s="45"/>
    </row>
    <row r="102" spans="1:11" ht="15.75" customHeight="1">
      <c r="A102" s="95"/>
      <c r="B102" s="106"/>
      <c r="E102" s="163" t="s">
        <v>153</v>
      </c>
      <c r="F102" s="183" t="str">
        <f>IF(J76=0,"",J76)</f>
        <v/>
      </c>
      <c r="G102" s="2" t="s">
        <v>80</v>
      </c>
      <c r="H102" s="183">
        <v>74000</v>
      </c>
      <c r="I102" s="2" t="s">
        <v>21</v>
      </c>
      <c r="J102" s="244" t="str">
        <f>IF(F102="","",F102*H102)</f>
        <v/>
      </c>
      <c r="K102" s="45"/>
    </row>
    <row r="103" spans="1:11" ht="15.75" customHeight="1">
      <c r="A103" s="95"/>
      <c r="B103" s="106"/>
      <c r="E103" s="163" t="s">
        <v>36</v>
      </c>
      <c r="F103" s="183" t="str">
        <f>IF(J79=0,"",J79)</f>
        <v/>
      </c>
      <c r="G103" s="2" t="s">
        <v>80</v>
      </c>
      <c r="H103" s="183">
        <v>16000</v>
      </c>
      <c r="I103" s="2" t="s">
        <v>21</v>
      </c>
      <c r="J103" s="244" t="str">
        <f>IF(F103="","",F103*H103)</f>
        <v/>
      </c>
      <c r="K103" s="45"/>
    </row>
    <row r="104" spans="1:11" ht="15.75" customHeight="1">
      <c r="A104" s="95"/>
      <c r="B104" s="2" t="s">
        <v>212</v>
      </c>
      <c r="E104" s="41"/>
      <c r="F104" s="183"/>
      <c r="G104" s="2"/>
      <c r="H104" s="183"/>
      <c r="I104" s="2"/>
      <c r="J104" s="244"/>
      <c r="K104" s="45"/>
    </row>
    <row r="105" spans="1:11" ht="15.75" customHeight="1">
      <c r="A105" s="95"/>
      <c r="B105" s="105"/>
      <c r="C105" s="24"/>
      <c r="E105" s="163" t="s">
        <v>31</v>
      </c>
      <c r="F105" s="183" t="str">
        <f>IF(J87=0,"",J87)</f>
        <v/>
      </c>
      <c r="G105" s="2" t="s">
        <v>80</v>
      </c>
      <c r="H105" s="183">
        <v>301000</v>
      </c>
      <c r="I105" s="2" t="s">
        <v>21</v>
      </c>
      <c r="J105" s="244" t="str">
        <f>IF(F105="","",F105*H105)</f>
        <v/>
      </c>
      <c r="K105" s="45"/>
    </row>
    <row r="106" spans="1:11" ht="15.75" customHeight="1">
      <c r="A106" s="95"/>
      <c r="B106" s="106"/>
      <c r="E106" s="163" t="s">
        <v>187</v>
      </c>
      <c r="F106" s="183" t="str">
        <f>IF(J90=0,"",J90)</f>
        <v/>
      </c>
      <c r="G106" s="2" t="s">
        <v>80</v>
      </c>
      <c r="H106" s="183">
        <v>211000</v>
      </c>
      <c r="I106" s="2" t="s">
        <v>21</v>
      </c>
      <c r="J106" s="244" t="str">
        <f>IF(F106="","",F106*H106)</f>
        <v/>
      </c>
      <c r="K106" s="45"/>
    </row>
    <row r="107" spans="1:11" ht="15.75" customHeight="1">
      <c r="A107" s="95"/>
      <c r="B107" s="106"/>
      <c r="E107" s="163" t="s">
        <v>153</v>
      </c>
      <c r="F107" s="183" t="str">
        <f>IF(J93=0,"",J93)</f>
        <v/>
      </c>
      <c r="G107" s="2" t="s">
        <v>80</v>
      </c>
      <c r="H107" s="183">
        <v>71000</v>
      </c>
      <c r="I107" s="2" t="s">
        <v>21</v>
      </c>
      <c r="J107" s="244" t="str">
        <f>IF(F107="","",F107*H107)</f>
        <v/>
      </c>
      <c r="K107" s="45"/>
    </row>
    <row r="108" spans="1:11" ht="15.75" customHeight="1">
      <c r="A108" s="95"/>
      <c r="B108" s="106"/>
      <c r="E108" s="163" t="s">
        <v>36</v>
      </c>
      <c r="F108" s="183" t="str">
        <f>IF(J96=0,"",J96)</f>
        <v/>
      </c>
      <c r="G108" s="2" t="s">
        <v>80</v>
      </c>
      <c r="H108" s="183">
        <v>16000</v>
      </c>
      <c r="I108" s="2" t="s">
        <v>21</v>
      </c>
      <c r="J108" s="244" t="str">
        <f>IF(F108="","",F108*H108)</f>
        <v/>
      </c>
      <c r="K108" s="45"/>
    </row>
    <row r="109" spans="1:11" ht="15.75" customHeight="1">
      <c r="A109" s="95"/>
      <c r="B109" s="95"/>
      <c r="C109" s="95"/>
      <c r="D109" s="95"/>
      <c r="E109" s="106"/>
      <c r="F109" s="184"/>
      <c r="G109" s="2"/>
      <c r="H109" s="184"/>
      <c r="I109" s="235" t="s">
        <v>39</v>
      </c>
      <c r="J109" s="243">
        <f>SUM(J99:J108)</f>
        <v>0</v>
      </c>
      <c r="K109" s="45"/>
    </row>
    <row r="110" spans="1:11" ht="20.100000000000001" customHeight="1">
      <c r="A110" s="95"/>
      <c r="B110" s="95"/>
      <c r="C110" s="95"/>
      <c r="D110" s="95"/>
      <c r="E110" s="95"/>
      <c r="F110" s="95"/>
      <c r="G110" s="95"/>
      <c r="H110" s="95"/>
      <c r="J110" s="95"/>
    </row>
    <row r="111" spans="1:11" ht="20.100000000000001" customHeight="1">
      <c r="A111" s="2" t="s">
        <v>128</v>
      </c>
      <c r="B111" s="2"/>
      <c r="C111" s="95"/>
      <c r="D111" s="95"/>
      <c r="E111" s="95"/>
      <c r="F111" s="95"/>
      <c r="G111" s="95"/>
      <c r="H111" s="95"/>
      <c r="I111" s="95"/>
      <c r="J111" s="95"/>
    </row>
    <row r="112" spans="1:11" ht="20.100000000000001" customHeight="1">
      <c r="A112" s="2" t="s">
        <v>176</v>
      </c>
      <c r="B112" s="2"/>
      <c r="D112" s="95"/>
      <c r="E112" s="95"/>
      <c r="F112" s="95"/>
      <c r="G112" s="95"/>
      <c r="H112" s="95"/>
      <c r="I112" s="95"/>
      <c r="J112" s="95"/>
    </row>
    <row r="113" spans="1:10">
      <c r="A113" s="2"/>
      <c r="B113" s="108" t="s">
        <v>189</v>
      </c>
      <c r="C113" s="130"/>
      <c r="D113" s="130"/>
      <c r="E113" s="130"/>
      <c r="F113" s="130"/>
      <c r="G113" s="130"/>
      <c r="H113" s="130"/>
      <c r="I113" s="130"/>
      <c r="J113" s="130"/>
    </row>
    <row r="114" spans="1:10" ht="87" customHeight="1">
      <c r="A114" s="2"/>
      <c r="B114" s="109"/>
      <c r="C114" s="131"/>
      <c r="D114" s="131"/>
      <c r="E114" s="131"/>
      <c r="F114" s="131"/>
      <c r="G114" s="131"/>
      <c r="H114" s="131"/>
      <c r="I114" s="131"/>
      <c r="J114" s="245"/>
    </row>
    <row r="115" spans="1:10">
      <c r="A115" s="2"/>
      <c r="B115" s="2"/>
      <c r="D115" s="95"/>
      <c r="E115" s="95"/>
      <c r="F115" s="95"/>
      <c r="G115" s="95"/>
      <c r="H115" s="95"/>
      <c r="I115" s="95"/>
      <c r="J115" s="95"/>
    </row>
    <row r="116" spans="1:10">
      <c r="A116" s="2"/>
      <c r="B116" s="105" t="s">
        <v>124</v>
      </c>
      <c r="C116" s="132"/>
      <c r="D116" s="132"/>
      <c r="E116" s="132"/>
      <c r="F116" s="132"/>
      <c r="G116" s="132"/>
      <c r="H116" s="132"/>
      <c r="I116" s="132"/>
      <c r="J116" s="132"/>
    </row>
    <row r="117" spans="1:10">
      <c r="A117" s="2"/>
      <c r="B117" s="7" t="s">
        <v>95</v>
      </c>
      <c r="C117" s="133"/>
      <c r="D117" s="151"/>
      <c r="E117" s="164" t="s">
        <v>140</v>
      </c>
      <c r="F117" s="133"/>
      <c r="G117" s="151"/>
      <c r="H117" s="214" t="s">
        <v>50</v>
      </c>
      <c r="I117" s="214" t="s">
        <v>154</v>
      </c>
      <c r="J117" s="214" t="s">
        <v>9</v>
      </c>
    </row>
    <row r="118" spans="1:10">
      <c r="A118" s="2"/>
      <c r="B118" s="110"/>
      <c r="C118" s="64"/>
      <c r="D118" s="152"/>
      <c r="E118" s="102"/>
      <c r="F118" s="64"/>
      <c r="G118" s="152"/>
      <c r="H118" s="215" t="s">
        <v>11</v>
      </c>
      <c r="I118" s="215" t="s">
        <v>13</v>
      </c>
      <c r="J118" s="215" t="s">
        <v>33</v>
      </c>
    </row>
    <row r="119" spans="1:10" ht="27.75" customHeight="1">
      <c r="A119" s="2"/>
      <c r="B119" s="111" t="s">
        <v>171</v>
      </c>
      <c r="C119" s="134"/>
      <c r="D119" s="134"/>
      <c r="E119" s="165"/>
      <c r="F119" s="185"/>
      <c r="G119" s="185"/>
      <c r="H119" s="216"/>
      <c r="I119" s="236">
        <v>133000</v>
      </c>
      <c r="J119" s="236" t="str">
        <f>IF(H119="","",H119*I119)</f>
        <v/>
      </c>
    </row>
    <row r="120" spans="1:10" ht="27.75" customHeight="1">
      <c r="A120" s="2"/>
      <c r="B120" s="112" t="s">
        <v>190</v>
      </c>
      <c r="C120" s="135"/>
      <c r="D120" s="135"/>
      <c r="E120" s="166"/>
      <c r="F120" s="186"/>
      <c r="G120" s="186"/>
      <c r="H120" s="191"/>
      <c r="I120" s="237">
        <v>3600</v>
      </c>
      <c r="J120" s="237" t="str">
        <f>IF(H120="","",H120*I120)</f>
        <v/>
      </c>
    </row>
    <row r="121" spans="1:10" ht="27.75" customHeight="1">
      <c r="A121" s="2"/>
      <c r="B121" s="112" t="s">
        <v>191</v>
      </c>
      <c r="C121" s="135"/>
      <c r="D121" s="135"/>
      <c r="E121" s="166"/>
      <c r="F121" s="186"/>
      <c r="G121" s="186"/>
      <c r="H121" s="191"/>
      <c r="I121" s="237">
        <v>4320000</v>
      </c>
      <c r="J121" s="237" t="str">
        <f>IF(H121="","",H121*I121)</f>
        <v/>
      </c>
    </row>
    <row r="122" spans="1:10" ht="27.75" customHeight="1">
      <c r="A122" s="2"/>
      <c r="B122" s="112" t="s">
        <v>192</v>
      </c>
      <c r="C122" s="135"/>
      <c r="D122" s="135"/>
      <c r="E122" s="166"/>
      <c r="F122" s="186"/>
      <c r="G122" s="186"/>
      <c r="H122" s="191"/>
      <c r="I122" s="237">
        <v>51400</v>
      </c>
      <c r="J122" s="237" t="str">
        <f>IF(H122="","",H122*I122)</f>
        <v/>
      </c>
    </row>
    <row r="123" spans="1:10" ht="27.75" customHeight="1">
      <c r="A123" s="2"/>
      <c r="B123" s="112" t="s">
        <v>193</v>
      </c>
      <c r="C123" s="135"/>
      <c r="D123" s="135"/>
      <c r="E123" s="166"/>
      <c r="F123" s="186"/>
      <c r="G123" s="186"/>
      <c r="H123" s="217"/>
      <c r="I123" s="237"/>
      <c r="J123" s="237" t="str">
        <f>IF(I123="","",I123)</f>
        <v/>
      </c>
    </row>
    <row r="124" spans="1:10" ht="27.75" customHeight="1">
      <c r="A124" s="2"/>
      <c r="B124" s="112" t="s">
        <v>195</v>
      </c>
      <c r="C124" s="135"/>
      <c r="D124" s="135"/>
      <c r="E124" s="166"/>
      <c r="F124" s="186"/>
      <c r="G124" s="186"/>
      <c r="H124" s="191"/>
      <c r="I124" s="237">
        <v>905000</v>
      </c>
      <c r="J124" s="237" t="str">
        <f>IF(H124="","",H124*I124)</f>
        <v/>
      </c>
    </row>
    <row r="125" spans="1:10" ht="27.75" customHeight="1">
      <c r="A125" s="2"/>
      <c r="B125" s="112" t="s">
        <v>194</v>
      </c>
      <c r="C125" s="135"/>
      <c r="D125" s="135"/>
      <c r="E125" s="166"/>
      <c r="F125" s="186"/>
      <c r="G125" s="186"/>
      <c r="H125" s="191"/>
      <c r="I125" s="237">
        <v>205000</v>
      </c>
      <c r="J125" s="237" t="str">
        <f>IF(H125="","",H125*I125)</f>
        <v/>
      </c>
    </row>
    <row r="126" spans="1:10" ht="27.75" customHeight="1">
      <c r="A126" s="2"/>
      <c r="B126" s="112" t="s">
        <v>182</v>
      </c>
      <c r="C126" s="135"/>
      <c r="D126" s="135"/>
      <c r="E126" s="166"/>
      <c r="F126" s="186"/>
      <c r="G126" s="186"/>
      <c r="H126" s="217"/>
      <c r="I126" s="237"/>
      <c r="J126" s="237" t="str">
        <f>IF(I126="","",I126)</f>
        <v/>
      </c>
    </row>
    <row r="127" spans="1:10" ht="27.75" customHeight="1">
      <c r="A127" s="2"/>
      <c r="B127" s="112" t="s">
        <v>173</v>
      </c>
      <c r="C127" s="135"/>
      <c r="D127" s="135"/>
      <c r="E127" s="166"/>
      <c r="F127" s="186"/>
      <c r="G127" s="186"/>
      <c r="H127" s="191"/>
      <c r="I127" s="237">
        <v>300000</v>
      </c>
      <c r="J127" s="237" t="str">
        <f>IF(H127="","",H127*I127)</f>
        <v/>
      </c>
    </row>
    <row r="128" spans="1:10" ht="27.75" customHeight="1">
      <c r="A128" s="2"/>
      <c r="B128" s="113" t="s">
        <v>196</v>
      </c>
      <c r="C128" s="136"/>
      <c r="D128" s="136"/>
      <c r="E128" s="167"/>
      <c r="F128" s="187"/>
      <c r="G128" s="187"/>
      <c r="H128" s="218"/>
      <c r="I128" s="238">
        <v>1500000</v>
      </c>
      <c r="J128" s="238" t="str">
        <f>IF(H128="","",H128*I128)</f>
        <v/>
      </c>
    </row>
    <row r="129" spans="1:11" ht="27.75" customHeight="1">
      <c r="A129" s="2"/>
      <c r="B129" s="114" t="s">
        <v>39</v>
      </c>
      <c r="C129" s="137"/>
      <c r="D129" s="137"/>
      <c r="E129" s="168"/>
      <c r="F129" s="188"/>
      <c r="G129" s="188"/>
      <c r="H129" s="219"/>
      <c r="I129" s="219"/>
      <c r="J129" s="246">
        <f>SUM(J119:J128)</f>
        <v>0</v>
      </c>
    </row>
    <row r="130" spans="1:11">
      <c r="A130" s="2"/>
      <c r="B130" s="2"/>
      <c r="C130" s="138" t="s">
        <v>197</v>
      </c>
      <c r="D130" s="95"/>
      <c r="E130" s="95"/>
      <c r="F130" s="95"/>
      <c r="G130" s="95"/>
      <c r="H130" s="95"/>
      <c r="I130" s="95"/>
      <c r="J130" s="247"/>
    </row>
    <row r="131" spans="1:11">
      <c r="A131" s="2"/>
      <c r="B131" s="2"/>
      <c r="C131" s="138" t="s">
        <v>198</v>
      </c>
      <c r="D131" s="95"/>
      <c r="E131" s="95"/>
      <c r="F131" s="95"/>
      <c r="G131" s="95"/>
      <c r="H131" s="95"/>
      <c r="I131" s="95"/>
      <c r="J131" s="247"/>
    </row>
    <row r="132" spans="1:11">
      <c r="A132" s="2"/>
      <c r="B132" s="2"/>
      <c r="D132" s="95"/>
      <c r="E132" s="95"/>
      <c r="F132" s="95"/>
      <c r="G132" s="95"/>
      <c r="H132" s="95"/>
      <c r="I132" s="95"/>
      <c r="J132" s="247"/>
    </row>
    <row r="133" spans="1:11" ht="20.100000000000001" customHeight="1">
      <c r="A133" s="2" t="s">
        <v>67</v>
      </c>
      <c r="B133" s="2"/>
      <c r="D133" s="95"/>
      <c r="E133" s="95"/>
      <c r="F133" s="95"/>
      <c r="G133" s="95"/>
      <c r="H133" s="95"/>
      <c r="I133" s="95"/>
      <c r="J133" s="95"/>
    </row>
    <row r="134" spans="1:11">
      <c r="A134" s="2"/>
      <c r="B134" s="2"/>
      <c r="D134" s="95"/>
      <c r="E134" s="95"/>
      <c r="F134" s="95"/>
      <c r="G134" s="95"/>
      <c r="H134" s="95"/>
      <c r="I134" s="95"/>
      <c r="J134" s="95"/>
    </row>
    <row r="135" spans="1:11">
      <c r="A135" s="2"/>
      <c r="B135" s="2" t="s">
        <v>58</v>
      </c>
      <c r="D135" s="95"/>
      <c r="G135" s="95"/>
      <c r="H135" s="95"/>
      <c r="I135" s="239"/>
      <c r="J135" s="248" t="s">
        <v>40</v>
      </c>
    </row>
    <row r="136" spans="1:11">
      <c r="A136" s="2"/>
      <c r="B136" s="2"/>
      <c r="D136" s="95"/>
      <c r="E136" s="95"/>
      <c r="F136" s="95"/>
      <c r="G136" s="95"/>
      <c r="H136" s="95"/>
      <c r="I136" s="95"/>
      <c r="J136" s="95"/>
    </row>
    <row r="137" spans="1:11">
      <c r="A137" s="2"/>
      <c r="B137" s="2" t="s">
        <v>181</v>
      </c>
      <c r="D137" s="95"/>
      <c r="E137" s="95"/>
      <c r="F137" s="95"/>
      <c r="G137" s="95"/>
      <c r="H137" s="95"/>
      <c r="I137" s="240"/>
      <c r="J137" s="95"/>
    </row>
    <row r="138" spans="1:11">
      <c r="A138" s="2"/>
      <c r="B138" s="2"/>
      <c r="D138" s="95"/>
      <c r="E138" s="95"/>
      <c r="F138" s="95"/>
      <c r="G138" s="95"/>
      <c r="H138" s="95"/>
      <c r="I138" s="95"/>
      <c r="J138" s="95"/>
    </row>
    <row r="139" spans="1:11">
      <c r="A139" s="2"/>
      <c r="B139" s="2"/>
      <c r="D139" s="95"/>
      <c r="E139" s="95"/>
      <c r="F139" s="95"/>
      <c r="G139" s="95"/>
      <c r="H139" s="95"/>
      <c r="I139" s="95"/>
      <c r="J139" s="95"/>
    </row>
    <row r="140" spans="1:11" ht="15.75" customHeight="1">
      <c r="A140" s="2" t="s">
        <v>79</v>
      </c>
      <c r="B140" s="2"/>
      <c r="D140" s="95"/>
      <c r="K140" s="45"/>
    </row>
    <row r="141" spans="1:11">
      <c r="A141" s="2"/>
      <c r="B141" s="2" t="s">
        <v>165</v>
      </c>
      <c r="D141" s="95"/>
      <c r="E141" s="95"/>
      <c r="F141" s="95">
        <f>COUNTIF(J119:J128,"&gt;0")</f>
        <v>0</v>
      </c>
      <c r="G141" s="95" t="s">
        <v>199</v>
      </c>
      <c r="I141" s="153" t="s">
        <v>112</v>
      </c>
      <c r="J141" s="244">
        <f>J129</f>
        <v>0</v>
      </c>
    </row>
    <row r="142" spans="1:11">
      <c r="A142" s="2"/>
      <c r="D142" s="95"/>
      <c r="E142" s="95"/>
      <c r="F142" s="95"/>
      <c r="G142" s="95"/>
      <c r="H142" s="95"/>
      <c r="I142" s="95"/>
      <c r="J142" s="95"/>
    </row>
    <row r="143" spans="1:11">
      <c r="A143" s="2"/>
      <c r="B143" s="2" t="s">
        <v>200</v>
      </c>
      <c r="E143" s="95"/>
      <c r="G143" s="95"/>
      <c r="H143" s="95"/>
      <c r="I143" s="153" t="s">
        <v>188</v>
      </c>
      <c r="J143" s="244">
        <f>IF(I135=0,0,10000000)</f>
        <v>0</v>
      </c>
    </row>
    <row r="144" spans="1:11">
      <c r="A144" s="2"/>
      <c r="B144" s="2"/>
      <c r="D144" s="153"/>
      <c r="E144" s="95"/>
      <c r="F144" s="95"/>
      <c r="G144" s="95"/>
      <c r="H144" s="95"/>
      <c r="I144" s="153" t="s">
        <v>202</v>
      </c>
      <c r="J144" s="244">
        <f>IF(I135=0,0,ROUNDUP(I135/100,0)*10000000)</f>
        <v>0</v>
      </c>
    </row>
    <row r="145" spans="1:10">
      <c r="A145" s="2"/>
      <c r="B145" s="2"/>
      <c r="D145" s="153"/>
      <c r="E145" s="95"/>
      <c r="F145" s="95"/>
      <c r="G145" s="95"/>
      <c r="H145" s="95"/>
      <c r="I145" s="153" t="s">
        <v>203</v>
      </c>
      <c r="J145" s="244">
        <f>IF(I137="有",10000000,0)</f>
        <v>0</v>
      </c>
    </row>
    <row r="146" spans="1:10">
      <c r="A146" s="2"/>
      <c r="B146" s="2"/>
      <c r="D146" s="95"/>
      <c r="E146" s="95"/>
      <c r="F146" s="95"/>
      <c r="G146" s="95"/>
      <c r="H146" s="95"/>
      <c r="I146" s="95"/>
      <c r="J146" s="95"/>
    </row>
    <row r="147" spans="1:10">
      <c r="A147" s="2"/>
      <c r="B147" s="2"/>
      <c r="D147" s="95"/>
      <c r="E147" s="95"/>
      <c r="F147" s="95"/>
      <c r="G147" s="95"/>
      <c r="H147" s="95"/>
      <c r="I147" s="235" t="s">
        <v>39</v>
      </c>
      <c r="J147" s="243">
        <f>SUM(J141:J146)</f>
        <v>0</v>
      </c>
    </row>
    <row r="148" spans="1:10">
      <c r="A148" s="2"/>
      <c r="B148" s="2"/>
      <c r="C148" s="95"/>
      <c r="D148" s="95"/>
      <c r="E148" s="95"/>
      <c r="F148" s="95"/>
      <c r="G148" s="95"/>
      <c r="H148" s="95"/>
      <c r="I148" s="95"/>
      <c r="J148" s="95"/>
    </row>
    <row r="149" spans="1:10" ht="20.100000000000001" customHeight="1">
      <c r="A149" s="2" t="s">
        <v>166</v>
      </c>
      <c r="B149" s="2"/>
      <c r="C149" s="95"/>
      <c r="D149" s="95"/>
      <c r="E149" s="95"/>
      <c r="F149" s="95"/>
      <c r="G149" s="95"/>
      <c r="H149" s="95"/>
      <c r="I149" s="95"/>
      <c r="J149" s="95"/>
    </row>
    <row r="150" spans="1:10">
      <c r="A150" s="2"/>
      <c r="B150" s="2"/>
      <c r="C150" s="95"/>
      <c r="D150" s="95"/>
      <c r="E150" s="95"/>
      <c r="F150" s="95"/>
      <c r="G150" s="95"/>
      <c r="H150" s="95"/>
      <c r="I150" s="95"/>
      <c r="J150" s="95"/>
    </row>
    <row r="151" spans="1:10" ht="15.75" customHeight="1">
      <c r="A151" s="95"/>
      <c r="B151" s="115" t="s">
        <v>29</v>
      </c>
      <c r="C151" s="139" t="s">
        <v>85</v>
      </c>
      <c r="D151" s="128"/>
      <c r="E151" s="128"/>
      <c r="F151" s="189" t="s">
        <v>88</v>
      </c>
      <c r="G151" s="189" t="s">
        <v>75</v>
      </c>
      <c r="H151" s="220"/>
      <c r="I151" s="234" t="s">
        <v>57</v>
      </c>
      <c r="J151" s="228"/>
    </row>
    <row r="152" spans="1:10" ht="15.75" customHeight="1">
      <c r="A152" s="95"/>
      <c r="B152" s="116" t="s">
        <v>156</v>
      </c>
      <c r="C152" s="124"/>
      <c r="D152" s="145" t="s">
        <v>81</v>
      </c>
      <c r="E152" s="169"/>
      <c r="F152" s="190"/>
      <c r="G152" s="207"/>
      <c r="H152" s="221"/>
      <c r="I152" s="231"/>
      <c r="J152" s="225"/>
    </row>
    <row r="153" spans="1:10" ht="15.75" customHeight="1">
      <c r="A153" s="95"/>
      <c r="B153" s="117"/>
      <c r="C153" s="140"/>
      <c r="D153" s="154" t="s">
        <v>81</v>
      </c>
      <c r="E153" s="170"/>
      <c r="F153" s="191"/>
      <c r="G153" s="112"/>
      <c r="H153" s="222"/>
      <c r="I153" s="241"/>
      <c r="J153" s="226"/>
    </row>
    <row r="154" spans="1:10" ht="15.75" customHeight="1">
      <c r="A154" s="95"/>
      <c r="B154" s="118"/>
      <c r="C154" s="126"/>
      <c r="D154" s="147" t="s">
        <v>81</v>
      </c>
      <c r="E154" s="171"/>
      <c r="F154" s="192"/>
      <c r="G154" s="208"/>
      <c r="H154" s="223"/>
      <c r="I154" s="233"/>
      <c r="J154" s="227"/>
    </row>
    <row r="155" spans="1:10" ht="15.75" customHeight="1">
      <c r="A155" s="95"/>
      <c r="B155" s="119"/>
      <c r="C155" s="127" t="s">
        <v>39</v>
      </c>
      <c r="D155" s="148"/>
      <c r="E155" s="172"/>
      <c r="F155" s="193">
        <f>SUM(F152:F154)</f>
        <v>0</v>
      </c>
      <c r="G155" s="206">
        <f>SUM(G152:G154)</f>
        <v>0</v>
      </c>
      <c r="H155" s="224"/>
      <c r="I155" s="206">
        <f>SUM(I152:I154)</f>
        <v>0</v>
      </c>
      <c r="J155" s="228"/>
    </row>
    <row r="156" spans="1:10" ht="15.75" customHeight="1">
      <c r="A156" s="95"/>
      <c r="B156" s="116" t="s">
        <v>2</v>
      </c>
      <c r="C156" s="124"/>
      <c r="D156" s="145" t="s">
        <v>81</v>
      </c>
      <c r="E156" s="169"/>
      <c r="F156" s="190"/>
      <c r="G156" s="207"/>
      <c r="H156" s="221"/>
      <c r="I156" s="231"/>
      <c r="J156" s="225"/>
    </row>
    <row r="157" spans="1:10" ht="15.75" customHeight="1">
      <c r="A157" s="95"/>
      <c r="B157" s="117"/>
      <c r="C157" s="140"/>
      <c r="D157" s="154" t="s">
        <v>81</v>
      </c>
      <c r="E157" s="170"/>
      <c r="F157" s="191"/>
      <c r="G157" s="112"/>
      <c r="H157" s="222"/>
      <c r="I157" s="241"/>
      <c r="J157" s="226"/>
    </row>
    <row r="158" spans="1:10" ht="15.75" customHeight="1">
      <c r="A158" s="95"/>
      <c r="B158" s="118"/>
      <c r="C158" s="126"/>
      <c r="D158" s="147" t="s">
        <v>81</v>
      </c>
      <c r="E158" s="171"/>
      <c r="F158" s="192"/>
      <c r="G158" s="208"/>
      <c r="H158" s="223"/>
      <c r="I158" s="233"/>
      <c r="J158" s="227"/>
    </row>
    <row r="159" spans="1:10" ht="15.75" customHeight="1">
      <c r="A159" s="95"/>
      <c r="B159" s="119"/>
      <c r="C159" s="127" t="s">
        <v>39</v>
      </c>
      <c r="D159" s="148"/>
      <c r="E159" s="172"/>
      <c r="F159" s="193">
        <f>SUM(F156:F158)</f>
        <v>0</v>
      </c>
      <c r="G159" s="206">
        <f>SUM(G156:G158)</f>
        <v>0</v>
      </c>
      <c r="H159" s="224"/>
      <c r="I159" s="206">
        <f>SUM(I156:I158)</f>
        <v>0</v>
      </c>
      <c r="J159" s="228"/>
    </row>
    <row r="160" spans="1:10">
      <c r="A160" s="95"/>
      <c r="B160" s="95"/>
      <c r="C160" s="95"/>
      <c r="E160" s="95"/>
      <c r="F160" s="95"/>
      <c r="G160" s="95"/>
      <c r="H160" s="95"/>
      <c r="I160" s="95"/>
      <c r="J160" s="95"/>
    </row>
    <row r="161" spans="1:10" ht="15.75" customHeight="1">
      <c r="A161" s="2" t="s">
        <v>79</v>
      </c>
      <c r="B161" s="2"/>
      <c r="D161" s="95"/>
    </row>
    <row r="162" spans="1:10" ht="15.75" customHeight="1">
      <c r="A162" s="95"/>
      <c r="B162" s="2" t="s">
        <v>53</v>
      </c>
      <c r="D162" s="95"/>
      <c r="E162" s="173" t="s">
        <v>57</v>
      </c>
      <c r="F162" s="183" t="str">
        <f>IF(I155=0,"",I155)</f>
        <v/>
      </c>
      <c r="G162" s="2" t="s">
        <v>63</v>
      </c>
      <c r="H162" s="183">
        <v>7550</v>
      </c>
      <c r="I162" s="2" t="s">
        <v>21</v>
      </c>
      <c r="J162" s="249" t="str">
        <f>IF(F162="","",F162*H162)</f>
        <v/>
      </c>
    </row>
    <row r="163" spans="1:10" ht="15.75" customHeight="1">
      <c r="A163" s="95"/>
      <c r="B163" s="2" t="s">
        <v>100</v>
      </c>
      <c r="D163" s="95"/>
      <c r="E163" s="173" t="s">
        <v>57</v>
      </c>
      <c r="F163" s="183" t="str">
        <f>IF(I159=0,"",I159)</f>
        <v/>
      </c>
      <c r="G163" s="2" t="s">
        <v>63</v>
      </c>
      <c r="H163" s="183">
        <v>2760</v>
      </c>
      <c r="I163" s="2" t="s">
        <v>21</v>
      </c>
      <c r="J163" s="249" t="str">
        <f>IF(F163="","",F163*H163)</f>
        <v/>
      </c>
    </row>
    <row r="164" spans="1:10" ht="15.75" customHeight="1">
      <c r="A164" s="95" t="s">
        <v>213</v>
      </c>
      <c r="B164" s="2"/>
      <c r="D164" s="95"/>
      <c r="E164" s="173"/>
      <c r="F164" s="183"/>
      <c r="G164" s="2"/>
      <c r="H164" s="183"/>
      <c r="I164" s="2"/>
      <c r="J164" s="249"/>
    </row>
    <row r="165" spans="1:10" ht="15.75" customHeight="1">
      <c r="A165" s="95"/>
      <c r="B165" s="2" t="s">
        <v>53</v>
      </c>
      <c r="D165" s="95"/>
      <c r="E165" s="173" t="s">
        <v>57</v>
      </c>
      <c r="F165" s="183"/>
      <c r="G165" s="2" t="s">
        <v>63</v>
      </c>
      <c r="H165" s="183">
        <v>15100</v>
      </c>
      <c r="I165" s="2" t="s">
        <v>21</v>
      </c>
      <c r="J165" s="249" t="str">
        <f>IF(F165="","",F165*H165)</f>
        <v/>
      </c>
    </row>
    <row r="166" spans="1:10" ht="15.75" customHeight="1">
      <c r="A166" s="95"/>
      <c r="B166" s="2" t="s">
        <v>100</v>
      </c>
      <c r="D166" s="95"/>
      <c r="E166" s="173" t="s">
        <v>57</v>
      </c>
      <c r="F166" s="183"/>
      <c r="G166" s="2" t="s">
        <v>63</v>
      </c>
      <c r="H166" s="183">
        <v>5520</v>
      </c>
      <c r="I166" s="2" t="s">
        <v>21</v>
      </c>
      <c r="J166" s="249" t="str">
        <f>IF(F166="","",F166*H166)</f>
        <v/>
      </c>
    </row>
    <row r="167" spans="1:10">
      <c r="A167" s="95"/>
      <c r="B167" s="95"/>
      <c r="C167" s="95"/>
      <c r="D167" s="95"/>
      <c r="E167" s="106"/>
      <c r="F167" s="184"/>
      <c r="G167" s="2"/>
      <c r="H167" s="184"/>
      <c r="I167" s="235" t="s">
        <v>39</v>
      </c>
      <c r="J167" s="243">
        <f>SUM(J162:J166)</f>
        <v>0</v>
      </c>
    </row>
    <row r="168" spans="1:10">
      <c r="A168" s="95"/>
      <c r="B168" s="95"/>
      <c r="C168" s="95"/>
      <c r="D168" s="95"/>
      <c r="E168" s="106"/>
      <c r="F168" s="184"/>
      <c r="G168" s="2"/>
      <c r="H168" s="184"/>
      <c r="I168" s="2"/>
      <c r="J168" s="250"/>
    </row>
    <row r="169" spans="1:10" ht="20.100000000000001" customHeight="1">
      <c r="A169" s="2" t="s">
        <v>76</v>
      </c>
      <c r="B169" s="2"/>
      <c r="C169" s="95"/>
      <c r="D169" s="95"/>
      <c r="E169" s="106"/>
      <c r="F169" s="184"/>
      <c r="G169" s="2"/>
      <c r="H169" s="184"/>
      <c r="I169" s="2"/>
      <c r="J169" s="250"/>
    </row>
    <row r="170" spans="1:10">
      <c r="A170" s="2"/>
      <c r="B170" s="2"/>
      <c r="C170" s="95"/>
      <c r="D170" s="95"/>
      <c r="E170" s="106"/>
      <c r="F170" s="184"/>
      <c r="G170" s="2"/>
      <c r="H170" s="184"/>
      <c r="I170" s="2"/>
      <c r="J170" s="250"/>
    </row>
    <row r="171" spans="1:10" ht="45" customHeight="1">
      <c r="A171" s="2"/>
      <c r="B171" s="120" t="s">
        <v>52</v>
      </c>
      <c r="C171" s="141"/>
      <c r="D171" s="155"/>
      <c r="E171" s="162"/>
      <c r="F171" s="141"/>
      <c r="G171" s="141"/>
      <c r="H171" s="141"/>
      <c r="I171" s="141"/>
      <c r="J171" s="155"/>
    </row>
    <row r="172" spans="1:10" ht="20.100000000000001" customHeight="1">
      <c r="A172" s="2"/>
      <c r="B172" s="120" t="s">
        <v>82</v>
      </c>
      <c r="C172" s="141"/>
      <c r="D172" s="155"/>
      <c r="E172" s="162"/>
      <c r="F172" s="141"/>
      <c r="G172" s="141"/>
      <c r="H172" s="141"/>
      <c r="I172" s="141"/>
      <c r="J172" s="155"/>
    </row>
    <row r="173" spans="1:10" ht="20.100000000000001" customHeight="1">
      <c r="A173" s="2"/>
      <c r="B173" s="120" t="s">
        <v>46</v>
      </c>
      <c r="C173" s="141"/>
      <c r="D173" s="155"/>
      <c r="E173" s="162"/>
      <c r="F173" s="141"/>
      <c r="G173" s="141"/>
      <c r="H173" s="141"/>
      <c r="I173" s="141"/>
      <c r="J173" s="155"/>
    </row>
    <row r="174" spans="1:10" ht="20.100000000000001" customHeight="1">
      <c r="A174" s="2"/>
      <c r="B174" s="120" t="s">
        <v>160</v>
      </c>
      <c r="C174" s="141"/>
      <c r="D174" s="155"/>
      <c r="E174" s="162"/>
      <c r="F174" s="141"/>
      <c r="G174" s="141"/>
      <c r="H174" s="141"/>
      <c r="I174" s="141"/>
      <c r="J174" s="155"/>
    </row>
    <row r="175" spans="1:10">
      <c r="A175" s="2"/>
      <c r="B175" s="2"/>
      <c r="C175" s="95"/>
      <c r="D175" s="49"/>
      <c r="E175" s="174"/>
      <c r="F175" s="174"/>
      <c r="G175" s="174"/>
      <c r="H175" s="174"/>
      <c r="I175" s="174"/>
      <c r="J175" s="174"/>
    </row>
    <row r="176" spans="1:10" ht="15" customHeight="1">
      <c r="A176" s="2" t="s">
        <v>91</v>
      </c>
      <c r="B176" s="2"/>
      <c r="C176" s="95"/>
      <c r="D176" s="95"/>
      <c r="E176" s="95"/>
      <c r="F176" s="95"/>
      <c r="G176" s="95"/>
      <c r="H176" s="95"/>
      <c r="I176" s="95"/>
      <c r="J176" s="95"/>
    </row>
    <row r="177" spans="1:10">
      <c r="A177" s="95"/>
      <c r="B177" s="101" t="s">
        <v>44</v>
      </c>
      <c r="C177" s="128"/>
      <c r="D177" s="128"/>
      <c r="E177" s="128"/>
      <c r="F177" s="128"/>
      <c r="G177" s="128"/>
      <c r="H177" s="128"/>
      <c r="I177" s="128"/>
      <c r="J177" s="242"/>
    </row>
    <row r="178" spans="1:10" ht="89.25" customHeight="1">
      <c r="A178" s="95"/>
      <c r="B178" s="102"/>
      <c r="C178" s="64"/>
      <c r="D178" s="64"/>
      <c r="E178" s="64"/>
      <c r="F178" s="64"/>
      <c r="G178" s="64"/>
      <c r="H178" s="64"/>
      <c r="I178" s="64"/>
      <c r="J178" s="152"/>
    </row>
    <row r="179" spans="1:10">
      <c r="A179" s="95"/>
      <c r="B179" s="95"/>
      <c r="C179" s="95"/>
      <c r="D179" s="95"/>
      <c r="E179" s="106"/>
      <c r="F179" s="184"/>
      <c r="G179" s="2"/>
      <c r="H179" s="184"/>
      <c r="I179" s="2"/>
      <c r="J179" s="250"/>
    </row>
    <row r="180" spans="1:10" ht="15" customHeight="1">
      <c r="A180" s="2" t="s">
        <v>48</v>
      </c>
      <c r="B180" s="2"/>
      <c r="C180" s="95"/>
      <c r="D180" s="95"/>
      <c r="E180" s="106"/>
      <c r="F180" s="184"/>
      <c r="G180" s="2"/>
      <c r="H180" s="184"/>
      <c r="I180" s="2"/>
      <c r="J180" s="250"/>
    </row>
    <row r="181" spans="1:10" ht="20.100000000000001" customHeight="1">
      <c r="A181" s="95"/>
      <c r="B181" s="103" t="s">
        <v>92</v>
      </c>
      <c r="C181" s="129"/>
      <c r="D181" s="129"/>
      <c r="E181" s="149"/>
      <c r="F181" s="194" t="s">
        <v>93</v>
      </c>
      <c r="G181" s="141"/>
      <c r="H181" s="141"/>
      <c r="I181" s="155"/>
      <c r="J181" s="251" t="s">
        <v>10</v>
      </c>
    </row>
    <row r="182" spans="1:10" ht="20.100000000000001" customHeight="1">
      <c r="A182" s="95"/>
      <c r="B182" s="104"/>
      <c r="C182" s="129"/>
      <c r="D182" s="129"/>
      <c r="E182" s="149"/>
      <c r="F182" s="195"/>
      <c r="G182" s="141"/>
      <c r="H182" s="141"/>
      <c r="I182" s="155"/>
      <c r="J182" s="206"/>
    </row>
    <row r="183" spans="1:10" ht="20.100000000000001" customHeight="1">
      <c r="A183" s="95"/>
      <c r="B183" s="104"/>
      <c r="C183" s="129"/>
      <c r="D183" s="129"/>
      <c r="E183" s="149"/>
      <c r="F183" s="195"/>
      <c r="G183" s="141"/>
      <c r="H183" s="141"/>
      <c r="I183" s="155"/>
      <c r="J183" s="206"/>
    </row>
    <row r="184" spans="1:10">
      <c r="A184" s="95"/>
      <c r="B184" s="95"/>
      <c r="C184" s="2"/>
      <c r="D184" s="45"/>
      <c r="E184" s="45"/>
      <c r="F184" s="184"/>
      <c r="G184" s="45"/>
      <c r="H184" s="45"/>
      <c r="I184" s="45"/>
      <c r="J184" s="184"/>
    </row>
    <row r="185" spans="1:10" ht="15.75" customHeight="1">
      <c r="A185" s="2" t="s">
        <v>79</v>
      </c>
      <c r="B185" s="2"/>
      <c r="C185" s="95"/>
      <c r="E185" s="95"/>
      <c r="F185" s="95"/>
      <c r="G185" s="95"/>
      <c r="H185" s="95"/>
      <c r="I185" s="95"/>
      <c r="J185" s="95"/>
    </row>
    <row r="186" spans="1:10" ht="15.75" customHeight="1">
      <c r="A186" s="2"/>
      <c r="B186" s="2" t="s">
        <v>12</v>
      </c>
      <c r="E186" s="41" t="s">
        <v>103</v>
      </c>
      <c r="F186" s="41" t="str">
        <f>IF(C178="","なし","あり")</f>
        <v>なし</v>
      </c>
      <c r="G186" s="95"/>
      <c r="H186" s="184">
        <v>600000</v>
      </c>
      <c r="I186" s="2" t="s">
        <v>21</v>
      </c>
      <c r="J186" s="244" t="str">
        <f>IF(F186="あり",H186,"")</f>
        <v/>
      </c>
    </row>
    <row r="187" spans="1:10" ht="15.75" customHeight="1">
      <c r="A187" s="95"/>
      <c r="B187" s="2" t="s">
        <v>102</v>
      </c>
      <c r="D187" s="95"/>
      <c r="E187" s="173" t="s">
        <v>10</v>
      </c>
      <c r="F187" s="183" t="str">
        <f>IF(SUM(J182:J183)=0,"",SUM(J182:J183))</f>
        <v/>
      </c>
      <c r="G187" s="2" t="s">
        <v>32</v>
      </c>
      <c r="H187" s="184">
        <v>905000</v>
      </c>
      <c r="I187" s="2" t="s">
        <v>21</v>
      </c>
      <c r="J187" s="249" t="str">
        <f>IF(F187="","",F187*H187)</f>
        <v/>
      </c>
    </row>
    <row r="188" spans="1:10" ht="15.75" customHeight="1">
      <c r="A188" s="95"/>
      <c r="B188" s="95"/>
      <c r="C188" s="95"/>
      <c r="D188" s="95"/>
      <c r="E188" s="106"/>
      <c r="F188" s="184"/>
      <c r="G188" s="2"/>
      <c r="H188" s="184"/>
      <c r="I188" s="235" t="s">
        <v>39</v>
      </c>
      <c r="J188" s="243">
        <f>SUM(J186:J187)</f>
        <v>0</v>
      </c>
    </row>
    <row r="189" spans="1:10">
      <c r="A189" s="95"/>
      <c r="B189" s="95"/>
      <c r="C189" s="95"/>
      <c r="D189" s="95"/>
      <c r="E189" s="106"/>
      <c r="F189" s="184"/>
      <c r="G189" s="2"/>
      <c r="H189" s="184"/>
      <c r="I189" s="2"/>
      <c r="J189" s="250"/>
    </row>
    <row r="190" spans="1:10" ht="20.100000000000001" customHeight="1">
      <c r="A190" s="2" t="s">
        <v>7</v>
      </c>
      <c r="B190" s="2"/>
      <c r="C190" s="95"/>
      <c r="D190" s="95"/>
      <c r="E190" s="95"/>
      <c r="F190" s="95"/>
      <c r="G190" s="95"/>
      <c r="H190" s="95"/>
      <c r="I190" s="95"/>
      <c r="J190" s="95"/>
    </row>
    <row r="191" spans="1:10">
      <c r="A191" s="2"/>
      <c r="B191" s="2"/>
      <c r="C191" s="95"/>
      <c r="D191" s="95"/>
      <c r="E191" s="95"/>
      <c r="F191" s="95"/>
      <c r="G191" s="95"/>
      <c r="H191" s="95"/>
      <c r="I191" s="95"/>
      <c r="J191" s="95"/>
    </row>
    <row r="192" spans="1:10" ht="39" customHeight="1">
      <c r="A192" s="2"/>
      <c r="B192" s="120" t="s">
        <v>62</v>
      </c>
      <c r="C192" s="141"/>
      <c r="D192" s="155"/>
      <c r="E192" s="162"/>
      <c r="F192" s="141"/>
      <c r="G192" s="141"/>
      <c r="H192" s="141"/>
      <c r="I192" s="141"/>
      <c r="J192" s="155"/>
    </row>
    <row r="193" spans="1:10" ht="20.100000000000001" customHeight="1">
      <c r="A193" s="2"/>
      <c r="B193" s="120" t="s">
        <v>96</v>
      </c>
      <c r="C193" s="141"/>
      <c r="D193" s="155"/>
      <c r="E193" s="162"/>
      <c r="F193" s="141"/>
      <c r="G193" s="141"/>
      <c r="H193" s="141"/>
      <c r="I193" s="141"/>
      <c r="J193" s="155"/>
    </row>
    <row r="194" spans="1:10">
      <c r="A194" s="2"/>
      <c r="B194" s="2"/>
      <c r="C194" s="95"/>
      <c r="D194" s="49"/>
      <c r="E194" s="174"/>
      <c r="F194" s="174"/>
      <c r="G194" s="174"/>
      <c r="H194" s="174"/>
      <c r="I194" s="174"/>
      <c r="J194" s="174"/>
    </row>
    <row r="195" spans="1:10">
      <c r="A195" s="2" t="s">
        <v>84</v>
      </c>
      <c r="B195" s="2"/>
      <c r="D195" s="95"/>
      <c r="E195" s="95"/>
      <c r="F195" s="95"/>
      <c r="G195" s="95"/>
      <c r="H195" s="95"/>
      <c r="I195" s="95"/>
      <c r="J195" s="95"/>
    </row>
    <row r="196" spans="1:10" ht="15.75" customHeight="1">
      <c r="A196" s="95"/>
      <c r="B196" s="95"/>
      <c r="C196" s="121" t="s">
        <v>97</v>
      </c>
      <c r="D196" s="142"/>
      <c r="E196" s="142"/>
      <c r="F196" s="189" t="s">
        <v>88</v>
      </c>
      <c r="G196" s="189" t="s">
        <v>75</v>
      </c>
      <c r="H196" s="220"/>
      <c r="I196" s="234" t="s">
        <v>57</v>
      </c>
      <c r="J196" s="228"/>
    </row>
    <row r="197" spans="1:10" ht="15.75" customHeight="1">
      <c r="A197" s="95"/>
      <c r="B197" s="95"/>
      <c r="C197" s="124"/>
      <c r="D197" s="145" t="s">
        <v>81</v>
      </c>
      <c r="E197" s="169"/>
      <c r="F197" s="196"/>
      <c r="G197" s="207" t="str">
        <f>IF(C197="",IF(E197="","","開始日入力を"),IF(E197="","終了日入力を",_xlfn.DAYS(E197,C197)+1))</f>
        <v/>
      </c>
      <c r="H197" s="225"/>
      <c r="I197" s="231"/>
      <c r="J197" s="225"/>
    </row>
    <row r="198" spans="1:10" ht="15.75" customHeight="1">
      <c r="A198" s="95"/>
      <c r="B198" s="95"/>
      <c r="C198" s="125"/>
      <c r="D198" s="146" t="s">
        <v>81</v>
      </c>
      <c r="E198" s="175"/>
      <c r="F198" s="197"/>
      <c r="G198" s="112" t="str">
        <f>IF(C198="",IF(E198="","","開始日入力を"),IF(E198="","終了日入力を",_xlfn.DAYS(E198,C198)+1))</f>
        <v/>
      </c>
      <c r="H198" s="226"/>
      <c r="I198" s="241"/>
      <c r="J198" s="226"/>
    </row>
    <row r="199" spans="1:10" ht="15.75" customHeight="1">
      <c r="A199" s="95"/>
      <c r="B199" s="95"/>
      <c r="C199" s="126"/>
      <c r="D199" s="147" t="s">
        <v>81</v>
      </c>
      <c r="E199" s="171"/>
      <c r="F199" s="198"/>
      <c r="G199" s="208" t="str">
        <f>IF(C199="",IF(E199="","","開始日入力を"),IF(E199="","終了日入力を",_xlfn.DAYS(E199,C199)+1))</f>
        <v/>
      </c>
      <c r="H199" s="227"/>
      <c r="I199" s="233"/>
      <c r="J199" s="227"/>
    </row>
    <row r="200" spans="1:10" ht="15.75" customHeight="1">
      <c r="A200" s="95"/>
      <c r="B200" s="95"/>
      <c r="C200" s="127" t="s">
        <v>39</v>
      </c>
      <c r="D200" s="148"/>
      <c r="E200" s="172"/>
      <c r="F200" s="199">
        <f>SUM(F197:F199)</f>
        <v>0</v>
      </c>
      <c r="G200" s="206">
        <f>SUM(G197:G199)</f>
        <v>0</v>
      </c>
      <c r="H200" s="228"/>
      <c r="I200" s="206">
        <f>SUM(I197:I199)</f>
        <v>0</v>
      </c>
      <c r="J200" s="228"/>
    </row>
    <row r="201" spans="1:10">
      <c r="A201" s="2" t="s">
        <v>215</v>
      </c>
      <c r="B201" s="2"/>
      <c r="C201" s="93"/>
      <c r="D201" s="95"/>
      <c r="E201" s="95"/>
      <c r="F201" s="95"/>
      <c r="G201" s="95"/>
      <c r="H201" s="95"/>
      <c r="I201" s="95"/>
      <c r="J201" s="95"/>
    </row>
    <row r="202" spans="1:10" ht="15.75" customHeight="1">
      <c r="A202" s="95"/>
      <c r="B202" s="95"/>
      <c r="C202" s="121" t="s">
        <v>97</v>
      </c>
      <c r="D202" s="156"/>
      <c r="E202" s="156"/>
      <c r="F202" s="189" t="s">
        <v>88</v>
      </c>
      <c r="G202" s="189" t="s">
        <v>75</v>
      </c>
      <c r="H202" s="220"/>
      <c r="I202" s="234" t="s">
        <v>57</v>
      </c>
      <c r="J202" s="228"/>
    </row>
    <row r="203" spans="1:10" ht="15.75" customHeight="1">
      <c r="A203" s="95"/>
      <c r="B203" s="95"/>
      <c r="C203" s="124"/>
      <c r="D203" s="145" t="s">
        <v>81</v>
      </c>
      <c r="E203" s="169"/>
      <c r="F203" s="196"/>
      <c r="G203" s="207" t="str">
        <f>IF(C203="",IF(E203="","","開始日入力を"),IF(E203="","終了日入力を",_xlfn.DAYS(E203,C203)+1))</f>
        <v/>
      </c>
      <c r="H203" s="225"/>
      <c r="I203" s="231"/>
      <c r="J203" s="225"/>
    </row>
    <row r="204" spans="1:10" ht="15.75" customHeight="1">
      <c r="A204" s="95"/>
      <c r="B204" s="95"/>
      <c r="C204" s="125"/>
      <c r="D204" s="146" t="s">
        <v>81</v>
      </c>
      <c r="E204" s="175"/>
      <c r="F204" s="197"/>
      <c r="G204" s="112" t="str">
        <f>IF(C204="",IF(E204="","","開始日入力を"),IF(E204="","終了日入力を",_xlfn.DAYS(E204,C204)+1))</f>
        <v/>
      </c>
      <c r="H204" s="226"/>
      <c r="I204" s="241"/>
      <c r="J204" s="226"/>
    </row>
    <row r="205" spans="1:10" ht="15.75" customHeight="1">
      <c r="A205" s="95"/>
      <c r="B205" s="95"/>
      <c r="C205" s="126"/>
      <c r="D205" s="147" t="s">
        <v>81</v>
      </c>
      <c r="E205" s="171"/>
      <c r="F205" s="198"/>
      <c r="G205" s="208" t="str">
        <f>IF(C205="",IF(E205="","","開始日入力を"),IF(E205="","終了日入力を",_xlfn.DAYS(E205,C205)+1))</f>
        <v/>
      </c>
      <c r="H205" s="227"/>
      <c r="I205" s="233"/>
      <c r="J205" s="227"/>
    </row>
    <row r="206" spans="1:10">
      <c r="A206" s="95"/>
      <c r="B206" s="95"/>
      <c r="C206" s="127" t="s">
        <v>39</v>
      </c>
      <c r="D206" s="148"/>
      <c r="E206" s="172"/>
      <c r="F206" s="199">
        <f>SUM(F203:F205)</f>
        <v>0</v>
      </c>
      <c r="G206" s="206">
        <f>SUM(G203:G205)</f>
        <v>0</v>
      </c>
      <c r="H206" s="228"/>
      <c r="I206" s="206">
        <f>SUM(I203:I205)</f>
        <v>0</v>
      </c>
      <c r="J206" s="228"/>
    </row>
    <row r="207" spans="1:10" ht="20.100000000000001" customHeight="1">
      <c r="A207" s="95"/>
      <c r="B207" s="95"/>
      <c r="C207" s="95"/>
      <c r="D207" s="93"/>
      <c r="E207" s="95"/>
      <c r="F207" s="95"/>
      <c r="G207" s="95"/>
      <c r="H207" s="95"/>
      <c r="I207" s="95"/>
      <c r="J207" s="95"/>
    </row>
    <row r="208" spans="1:10" ht="20.100000000000001" customHeight="1">
      <c r="A208" s="2" t="s">
        <v>79</v>
      </c>
      <c r="B208" s="2"/>
      <c r="C208" s="95"/>
      <c r="D208" s="95"/>
      <c r="E208" s="106"/>
      <c r="F208" s="183"/>
      <c r="G208" s="2"/>
      <c r="H208" s="183"/>
      <c r="I208" s="2"/>
      <c r="J208" s="249" t="str">
        <f>IF(F208="","",F208*H208)</f>
        <v/>
      </c>
    </row>
    <row r="209" spans="1:10">
      <c r="A209" s="95"/>
      <c r="B209" s="2" t="s">
        <v>53</v>
      </c>
      <c r="C209" s="93"/>
      <c r="D209" s="95"/>
      <c r="E209" s="173" t="s">
        <v>57</v>
      </c>
      <c r="F209" s="183"/>
      <c r="G209" s="2" t="s">
        <v>63</v>
      </c>
      <c r="H209" s="183">
        <v>7550</v>
      </c>
      <c r="I209" s="2" t="s">
        <v>21</v>
      </c>
      <c r="J209" s="249" t="str">
        <f>IF(F209="","",F209*H209)</f>
        <v/>
      </c>
    </row>
    <row r="210" spans="1:10">
      <c r="A210" s="95"/>
      <c r="B210" s="2" t="s">
        <v>216</v>
      </c>
      <c r="C210" s="93"/>
      <c r="D210" s="95"/>
      <c r="E210" s="173" t="s">
        <v>57</v>
      </c>
      <c r="F210" s="183"/>
      <c r="G210" s="2" t="s">
        <v>63</v>
      </c>
      <c r="H210" s="183">
        <v>2760</v>
      </c>
      <c r="I210" s="2" t="s">
        <v>21</v>
      </c>
      <c r="J210" s="249" t="str">
        <f>IF(F210="","",F210*H210)</f>
        <v/>
      </c>
    </row>
    <row r="211" spans="1:10">
      <c r="A211" s="95" t="s">
        <v>213</v>
      </c>
      <c r="B211" s="2"/>
      <c r="C211" s="93"/>
      <c r="D211" s="95"/>
      <c r="E211" s="173"/>
      <c r="F211" s="183"/>
      <c r="G211" s="2"/>
      <c r="H211" s="183"/>
      <c r="I211" s="2"/>
      <c r="J211" s="249"/>
    </row>
    <row r="212" spans="1:10">
      <c r="A212" s="95"/>
      <c r="B212" s="2" t="s">
        <v>53</v>
      </c>
      <c r="C212" s="93"/>
      <c r="D212" s="95"/>
      <c r="E212" s="173" t="s">
        <v>57</v>
      </c>
      <c r="F212" s="183"/>
      <c r="G212" s="2" t="s">
        <v>63</v>
      </c>
      <c r="H212" s="183">
        <v>15100</v>
      </c>
      <c r="I212" s="2" t="s">
        <v>21</v>
      </c>
      <c r="J212" s="249" t="str">
        <f>IF(F212="","",F212*H212)</f>
        <v/>
      </c>
    </row>
    <row r="213" spans="1:10">
      <c r="A213" s="95"/>
      <c r="B213" s="2" t="s">
        <v>216</v>
      </c>
      <c r="C213" s="93"/>
      <c r="D213" s="95"/>
      <c r="E213" s="173" t="s">
        <v>57</v>
      </c>
      <c r="F213" s="183"/>
      <c r="G213" s="2" t="s">
        <v>63</v>
      </c>
      <c r="H213" s="183">
        <v>5520</v>
      </c>
      <c r="I213" s="2" t="s">
        <v>21</v>
      </c>
      <c r="J213" s="249" t="str">
        <f>IF(F213="","",F213*H213)</f>
        <v/>
      </c>
    </row>
    <row r="214" spans="1:10">
      <c r="A214" s="95"/>
      <c r="B214" s="95"/>
      <c r="C214" s="95"/>
      <c r="D214" s="95"/>
      <c r="E214" s="106"/>
      <c r="F214" s="184"/>
      <c r="G214" s="2"/>
      <c r="H214" s="184"/>
      <c r="I214" s="235" t="s">
        <v>39</v>
      </c>
      <c r="J214" s="243">
        <f>SUM(J209:J213)</f>
        <v>0</v>
      </c>
    </row>
  </sheetData>
  <mergeCells count="159">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3:J113"/>
    <mergeCell ref="B114:J114"/>
    <mergeCell ref="B117:D117"/>
    <mergeCell ref="E117:G117"/>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B127:D127"/>
    <mergeCell ref="E127:G127"/>
    <mergeCell ref="B128:D128"/>
    <mergeCell ref="E128:G128"/>
    <mergeCell ref="B129:D129"/>
    <mergeCell ref="E129:G129"/>
    <mergeCell ref="C151:E151"/>
    <mergeCell ref="G151:H151"/>
    <mergeCell ref="I151:J151"/>
    <mergeCell ref="G152:H152"/>
    <mergeCell ref="I152:J152"/>
    <mergeCell ref="G153:H153"/>
    <mergeCell ref="I153:J153"/>
    <mergeCell ref="G154:H154"/>
    <mergeCell ref="I154:J154"/>
    <mergeCell ref="C155:E155"/>
    <mergeCell ref="G155:H155"/>
    <mergeCell ref="I155:J155"/>
    <mergeCell ref="G156:H156"/>
    <mergeCell ref="I156:J156"/>
    <mergeCell ref="G157:H157"/>
    <mergeCell ref="I157:J157"/>
    <mergeCell ref="G158:H158"/>
    <mergeCell ref="I158:J158"/>
    <mergeCell ref="C159:E159"/>
    <mergeCell ref="G159:H159"/>
    <mergeCell ref="I159:J159"/>
    <mergeCell ref="B171:D171"/>
    <mergeCell ref="E171:J171"/>
    <mergeCell ref="B172:D172"/>
    <mergeCell ref="E172:J172"/>
    <mergeCell ref="B173:D173"/>
    <mergeCell ref="E173:J173"/>
    <mergeCell ref="B174:D174"/>
    <mergeCell ref="E174:J174"/>
    <mergeCell ref="B177:J177"/>
    <mergeCell ref="B178:J178"/>
    <mergeCell ref="B181:E181"/>
    <mergeCell ref="F181:I181"/>
    <mergeCell ref="B182:E182"/>
    <mergeCell ref="F182:I182"/>
    <mergeCell ref="B183:E183"/>
    <mergeCell ref="F183:I183"/>
    <mergeCell ref="B192:D192"/>
    <mergeCell ref="E192:J192"/>
    <mergeCell ref="B193:D193"/>
    <mergeCell ref="E193:J193"/>
    <mergeCell ref="C196:E196"/>
    <mergeCell ref="G196:H196"/>
    <mergeCell ref="I196:J196"/>
    <mergeCell ref="G197:H197"/>
    <mergeCell ref="I197:J197"/>
    <mergeCell ref="G198:H198"/>
    <mergeCell ref="I198:J198"/>
    <mergeCell ref="G199:H199"/>
    <mergeCell ref="I199:J199"/>
    <mergeCell ref="C200:E200"/>
    <mergeCell ref="G200:H200"/>
    <mergeCell ref="I200:J200"/>
    <mergeCell ref="C202:E202"/>
    <mergeCell ref="G202:H202"/>
    <mergeCell ref="I202:J202"/>
    <mergeCell ref="G203:H203"/>
    <mergeCell ref="I203:J203"/>
    <mergeCell ref="G204:H204"/>
    <mergeCell ref="I204:J204"/>
    <mergeCell ref="G205:H205"/>
    <mergeCell ref="I205:J205"/>
    <mergeCell ref="C206:E206"/>
    <mergeCell ref="G206:H206"/>
    <mergeCell ref="I206:J206"/>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52:B155"/>
    <mergeCell ref="B156:B159"/>
  </mergeCells>
  <phoneticPr fontId="19"/>
  <dataValidations count="1">
    <dataValidation type="list" allowBlank="1" showDropDown="0" showInputMessage="1" showErrorMessage="1" sqref="I137">
      <formula1>",有,無"</formula1>
    </dataValidation>
  </dataValidations>
  <pageMargins left="0.78740157480314943" right="0.78740157480314943" top="0.98425196850393681" bottom="0.98425196850393681" header="0.51181102362204722" footer="0.51181102362204722"/>
  <pageSetup paperSize="9" scale="95" fitToWidth="1" fitToHeight="2" orientation="portrait" usePrinterDefaults="1" r:id="rId1"/>
  <headerFooter alignWithMargins="0"/>
  <rowBreaks count="4" manualBreakCount="4">
    <brk id="62" max="10" man="1"/>
    <brk id="110" max="10" man="1"/>
    <brk id="148" max="10" man="1"/>
    <brk id="18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7" tint="0.8"/>
  </sheetPr>
  <dimension ref="A1:IV25"/>
  <sheetViews>
    <sheetView workbookViewId="0">
      <selection activeCell="G4" sqref="G4"/>
    </sheetView>
  </sheetViews>
  <sheetFormatPr defaultRowHeight="13.5"/>
  <cols>
    <col min="1" max="1" width="4" style="252" customWidth="1"/>
    <col min="2" max="4" width="25.75" style="252" customWidth="1"/>
    <col min="5" max="5" width="6.625" style="252" customWidth="1"/>
    <col min="6" max="256" width="9" style="252" bestFit="1" customWidth="1"/>
    <col min="257" max="16384" width="9" style="95" customWidth="1"/>
  </cols>
  <sheetData>
    <row r="1" spans="1:5" ht="16.5" customHeight="1">
      <c r="A1" s="261" t="s">
        <v>127</v>
      </c>
    </row>
    <row r="2" spans="1:5" ht="31.5" customHeight="1">
      <c r="A2" s="253" t="s">
        <v>142</v>
      </c>
      <c r="B2" s="2"/>
      <c r="C2" s="2"/>
      <c r="D2" s="2"/>
      <c r="E2" s="2"/>
    </row>
    <row r="3" spans="1:5" ht="29.25" customHeight="1">
      <c r="A3" s="252" t="s">
        <v>117</v>
      </c>
    </row>
    <row r="4" spans="1:5" ht="29.25" customHeight="1">
      <c r="B4" s="251" t="s">
        <v>8</v>
      </c>
      <c r="C4" s="251" t="s">
        <v>122</v>
      </c>
      <c r="D4" s="251" t="s">
        <v>123</v>
      </c>
    </row>
    <row r="5" spans="1:5" ht="12.75" customHeight="1">
      <c r="B5" s="254"/>
      <c r="C5" s="257" t="s">
        <v>37</v>
      </c>
      <c r="D5" s="254"/>
    </row>
    <row r="6" spans="1:5" ht="29.25" customHeight="1">
      <c r="B6" s="255" t="s">
        <v>119</v>
      </c>
      <c r="C6" s="258"/>
      <c r="D6" s="255"/>
    </row>
    <row r="7" spans="1:5" ht="29.25" customHeight="1">
      <c r="B7" s="256" t="s">
        <v>120</v>
      </c>
      <c r="C7" s="256"/>
      <c r="D7" s="256"/>
    </row>
    <row r="8" spans="1:5" ht="29.25" customHeight="1">
      <c r="B8" s="256" t="s">
        <v>121</v>
      </c>
      <c r="C8" s="256"/>
      <c r="D8" s="256"/>
    </row>
    <row r="9" spans="1:5" ht="29.25" customHeight="1">
      <c r="B9" s="251" t="s">
        <v>39</v>
      </c>
      <c r="C9" s="256"/>
      <c r="D9" s="256"/>
    </row>
    <row r="10" spans="1:5" ht="29.25" customHeight="1"/>
    <row r="11" spans="1:5" ht="29.25" customHeight="1">
      <c r="A11" s="252" t="s">
        <v>45</v>
      </c>
    </row>
    <row r="12" spans="1:5" ht="29.25" customHeight="1">
      <c r="B12" s="251" t="s">
        <v>8</v>
      </c>
      <c r="C12" s="251" t="s">
        <v>122</v>
      </c>
      <c r="D12" s="251" t="s">
        <v>123</v>
      </c>
    </row>
    <row r="13" spans="1:5" ht="12.75" customHeight="1">
      <c r="B13" s="254"/>
      <c r="C13" s="257" t="s">
        <v>37</v>
      </c>
      <c r="D13" s="254"/>
    </row>
    <row r="14" spans="1:5" ht="29.25" customHeight="1">
      <c r="B14" s="255"/>
      <c r="C14" s="258"/>
      <c r="D14" s="255"/>
    </row>
    <row r="15" spans="1:5" ht="29.25" customHeight="1">
      <c r="B15" s="256"/>
      <c r="C15" s="256"/>
      <c r="D15" s="256"/>
    </row>
    <row r="16" spans="1:5" ht="29.25" customHeight="1">
      <c r="B16" s="256"/>
      <c r="C16" s="256"/>
      <c r="D16" s="256"/>
    </row>
    <row r="17" spans="2:4" ht="29.25" customHeight="1">
      <c r="B17" s="256"/>
      <c r="C17" s="256"/>
      <c r="D17" s="256"/>
    </row>
    <row r="18" spans="2:4" ht="29.25" customHeight="1">
      <c r="B18" s="256"/>
      <c r="C18" s="256"/>
      <c r="D18" s="256"/>
    </row>
    <row r="19" spans="2:4" ht="29.25" customHeight="1">
      <c r="B19" s="256"/>
      <c r="C19" s="256"/>
      <c r="D19" s="256"/>
    </row>
    <row r="20" spans="2:4" ht="29.25" customHeight="1">
      <c r="B20" s="256"/>
      <c r="C20" s="256"/>
      <c r="D20" s="256"/>
    </row>
    <row r="21" spans="2:4" ht="29.25" customHeight="1">
      <c r="B21" s="256"/>
      <c r="C21" s="256"/>
      <c r="D21" s="256"/>
    </row>
    <row r="22" spans="2:4" ht="29.25" customHeight="1">
      <c r="B22" s="256"/>
      <c r="C22" s="256"/>
      <c r="D22" s="256"/>
    </row>
    <row r="23" spans="2:4" ht="29.25" customHeight="1">
      <c r="B23" s="256"/>
      <c r="C23" s="256"/>
      <c r="D23" s="256"/>
    </row>
    <row r="24" spans="2:4" ht="29.25" customHeight="1">
      <c r="B24" s="256"/>
      <c r="C24" s="256"/>
      <c r="D24" s="256"/>
    </row>
    <row r="25" spans="2:4" ht="29.25" customHeight="1">
      <c r="B25" s="251" t="s">
        <v>39</v>
      </c>
      <c r="C25" s="256"/>
      <c r="D25" s="256"/>
    </row>
  </sheetData>
  <mergeCells count="1">
    <mergeCell ref="A2:D2"/>
  </mergeCells>
  <phoneticPr fontId="19"/>
  <pageMargins left="0.78740157480314943" right="0.78740157480314943" top="0.98425196850393681" bottom="0.98425196850393681" header="0.51181102362204722" footer="0.51181102362204722"/>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F59"/>
  <sheetViews>
    <sheetView workbookViewId="0">
      <selection activeCell="B4" sqref="B4:F4"/>
    </sheetView>
  </sheetViews>
  <sheetFormatPr defaultRowHeight="12"/>
  <cols>
    <col min="1" max="1" width="4.25" style="47" customWidth="1"/>
    <col min="2" max="2" width="16" style="47" customWidth="1"/>
    <col min="3" max="3" width="16.875" style="48" customWidth="1"/>
    <col min="4" max="4" width="21.375" style="47" customWidth="1"/>
    <col min="5" max="5" width="10.375" style="47" customWidth="1"/>
    <col min="6" max="6" width="18" style="47" customWidth="1"/>
    <col min="7" max="16384" width="9" style="47" customWidth="1"/>
  </cols>
  <sheetData>
    <row r="1" spans="1:6" ht="13.5">
      <c r="A1" s="49" t="s">
        <v>201</v>
      </c>
      <c r="B1" s="49"/>
      <c r="D1" s="48"/>
      <c r="E1" s="48"/>
      <c r="F1" s="48"/>
    </row>
    <row r="2" spans="1:6" ht="13.5">
      <c r="A2" s="50" t="s">
        <v>205</v>
      </c>
      <c r="B2" s="50"/>
      <c r="C2" s="50"/>
      <c r="D2" s="50"/>
      <c r="E2" s="50"/>
      <c r="F2" s="50"/>
    </row>
    <row r="3" spans="1:6" s="47" customFormat="1">
      <c r="A3" s="51"/>
      <c r="B3" s="51"/>
      <c r="C3" s="51"/>
      <c r="D3" s="51"/>
      <c r="E3" s="51"/>
      <c r="F3" s="51"/>
    </row>
    <row r="4" spans="1:6" s="47" customFormat="1" ht="20.100000000000001" customHeight="1">
      <c r="A4" s="48"/>
      <c r="B4" s="56" t="s">
        <v>60</v>
      </c>
      <c r="C4" s="64"/>
      <c r="D4" s="64"/>
      <c r="E4" s="64"/>
      <c r="F4" s="64"/>
    </row>
    <row r="5" spans="1:6" s="47" customFormat="1">
      <c r="A5" s="52" t="s">
        <v>29</v>
      </c>
      <c r="B5" s="57"/>
      <c r="C5" s="65" t="s">
        <v>3</v>
      </c>
      <c r="D5" s="72"/>
      <c r="E5" s="79" t="s">
        <v>118</v>
      </c>
      <c r="F5" s="89"/>
    </row>
    <row r="6" spans="1:6" s="47" customFormat="1">
      <c r="A6" s="53"/>
      <c r="B6" s="58"/>
      <c r="C6" s="66" t="s">
        <v>37</v>
      </c>
      <c r="D6" s="73"/>
      <c r="E6" s="80" t="s">
        <v>37</v>
      </c>
      <c r="F6" s="90"/>
    </row>
    <row r="7" spans="1:6" s="47" customFormat="1" ht="13.5" customHeight="1">
      <c r="A7" s="54" t="s">
        <v>167</v>
      </c>
      <c r="B7" s="59"/>
      <c r="C7" s="67"/>
      <c r="D7" s="74"/>
      <c r="E7" s="81"/>
      <c r="F7" s="91"/>
    </row>
    <row r="8" spans="1:6" s="47" customFormat="1" ht="13.5" customHeight="1">
      <c r="A8" s="54" t="s">
        <v>20</v>
      </c>
      <c r="B8" s="59"/>
      <c r="C8" s="67"/>
      <c r="D8" s="75" t="s">
        <v>175</v>
      </c>
      <c r="E8" s="82"/>
      <c r="F8" s="91"/>
    </row>
    <row r="9" spans="1:6" s="47" customFormat="1" ht="13.5" customHeight="1">
      <c r="A9" s="54"/>
      <c r="B9" s="48"/>
      <c r="C9" s="67"/>
      <c r="D9" s="75"/>
      <c r="E9" s="83"/>
      <c r="F9" s="91"/>
    </row>
    <row r="10" spans="1:6" s="47" customFormat="1" ht="13.5" customHeight="1">
      <c r="A10" s="54"/>
      <c r="B10" s="60" t="s">
        <v>112</v>
      </c>
      <c r="C10" s="68"/>
      <c r="D10" s="74"/>
      <c r="E10" s="82"/>
      <c r="F10" s="91"/>
    </row>
    <row r="11" spans="1:6" s="47" customFormat="1" ht="13.5" customHeight="1">
      <c r="A11" s="54"/>
      <c r="B11" s="59"/>
      <c r="C11" s="67"/>
      <c r="D11" s="74"/>
      <c r="E11" s="81"/>
      <c r="F11" s="91"/>
    </row>
    <row r="12" spans="1:6" s="47" customFormat="1" ht="13.5" customHeight="1">
      <c r="A12" s="54" t="s">
        <v>109</v>
      </c>
      <c r="B12" s="59"/>
      <c r="C12" s="67"/>
      <c r="D12" s="74"/>
      <c r="E12" s="81"/>
      <c r="F12" s="91"/>
    </row>
    <row r="13" spans="1:6" s="47" customFormat="1" ht="13.5" customHeight="1">
      <c r="A13" s="54"/>
      <c r="B13" s="59" t="s">
        <v>155</v>
      </c>
      <c r="C13" s="67"/>
      <c r="D13" s="74"/>
      <c r="E13" s="81"/>
      <c r="F13" s="91"/>
    </row>
    <row r="14" spans="1:6" s="47" customFormat="1" ht="13.5" customHeight="1">
      <c r="A14" s="54"/>
      <c r="B14" s="59" t="s">
        <v>23</v>
      </c>
      <c r="C14" s="67"/>
      <c r="D14" s="74"/>
      <c r="E14" s="81"/>
      <c r="F14" s="91"/>
    </row>
    <row r="15" spans="1:6" s="47" customFormat="1" ht="13.5" customHeight="1">
      <c r="A15" s="54"/>
      <c r="B15" s="59" t="s">
        <v>111</v>
      </c>
      <c r="C15" s="67"/>
      <c r="D15" s="74"/>
      <c r="E15" s="82"/>
      <c r="F15" s="91"/>
    </row>
    <row r="16" spans="1:6" s="47" customFormat="1" ht="13.5" customHeight="1">
      <c r="A16" s="54"/>
      <c r="B16" s="60" t="s">
        <v>112</v>
      </c>
      <c r="C16" s="68"/>
      <c r="D16" s="74"/>
      <c r="E16" s="82"/>
      <c r="F16" s="91"/>
    </row>
    <row r="17" spans="1:6" s="47" customFormat="1" ht="13.5" customHeight="1">
      <c r="A17" s="54"/>
      <c r="B17" s="61"/>
      <c r="C17" s="67"/>
      <c r="D17" s="74"/>
      <c r="E17" s="82"/>
      <c r="F17" s="91"/>
    </row>
    <row r="18" spans="1:6" s="47" customFormat="1" ht="13.5" customHeight="1">
      <c r="A18" s="54" t="s">
        <v>144</v>
      </c>
      <c r="B18" s="59"/>
      <c r="C18" s="67"/>
      <c r="D18" s="74"/>
      <c r="E18" s="81"/>
      <c r="F18" s="91"/>
    </row>
    <row r="19" spans="1:6" s="47" customFormat="1" ht="13.5" customHeight="1">
      <c r="A19" s="54"/>
      <c r="B19" s="59" t="s">
        <v>110</v>
      </c>
      <c r="C19" s="67"/>
      <c r="D19" s="74"/>
      <c r="E19" s="81"/>
      <c r="F19" s="91"/>
    </row>
    <row r="20" spans="1:6" s="47" customFormat="1" ht="13.5" customHeight="1">
      <c r="A20" s="54"/>
      <c r="B20" s="59" t="s">
        <v>23</v>
      </c>
      <c r="C20" s="67"/>
      <c r="D20" s="74"/>
      <c r="E20" s="81"/>
      <c r="F20" s="91"/>
    </row>
    <row r="21" spans="1:6" s="47" customFormat="1" ht="13.5" customHeight="1">
      <c r="A21" s="54"/>
      <c r="B21" s="59" t="s">
        <v>111</v>
      </c>
      <c r="C21" s="67"/>
      <c r="D21" s="74"/>
      <c r="E21" s="82"/>
      <c r="F21" s="91"/>
    </row>
    <row r="22" spans="1:6" s="47" customFormat="1" ht="13.5" customHeight="1">
      <c r="A22" s="54"/>
      <c r="B22" s="60" t="s">
        <v>112</v>
      </c>
      <c r="C22" s="68"/>
      <c r="D22" s="74"/>
      <c r="E22" s="82"/>
      <c r="F22" s="91"/>
    </row>
    <row r="23" spans="1:6" s="47" customFormat="1" ht="13.5" customHeight="1">
      <c r="A23" s="54"/>
      <c r="B23" s="61"/>
      <c r="C23" s="67"/>
      <c r="D23" s="74"/>
      <c r="E23" s="82"/>
      <c r="F23" s="91"/>
    </row>
    <row r="24" spans="1:6" s="47" customFormat="1" ht="13.5" customHeight="1">
      <c r="A24" s="53"/>
      <c r="B24" s="62" t="s">
        <v>114</v>
      </c>
      <c r="C24" s="69"/>
      <c r="D24" s="76"/>
      <c r="E24" s="84"/>
      <c r="F24" s="90"/>
    </row>
    <row r="25" spans="1:6" s="47" customFormat="1" ht="13.5" customHeight="1">
      <c r="A25" s="54" t="s">
        <v>164</v>
      </c>
      <c r="B25" s="59"/>
      <c r="C25" s="67"/>
      <c r="D25" s="74"/>
      <c r="E25" s="81"/>
      <c r="F25" s="91"/>
    </row>
    <row r="26" spans="1:6" s="47" customFormat="1" ht="13.5" customHeight="1">
      <c r="A26" s="54" t="s">
        <v>20</v>
      </c>
      <c r="B26" s="59"/>
      <c r="C26" s="67"/>
      <c r="D26" s="75" t="s">
        <v>175</v>
      </c>
      <c r="E26" s="82"/>
      <c r="F26" s="91"/>
    </row>
    <row r="27" spans="1:6" s="47" customFormat="1" ht="13.5" customHeight="1">
      <c r="A27" s="54"/>
      <c r="B27" s="48"/>
      <c r="C27" s="67"/>
      <c r="D27" s="75"/>
      <c r="E27" s="83"/>
      <c r="F27" s="91"/>
    </row>
    <row r="28" spans="1:6" s="47" customFormat="1" ht="13.5" customHeight="1">
      <c r="A28" s="53"/>
      <c r="B28" s="62" t="s">
        <v>114</v>
      </c>
      <c r="C28" s="69"/>
      <c r="D28" s="76"/>
      <c r="E28" s="84"/>
      <c r="F28" s="90"/>
    </row>
    <row r="29" spans="1:6" s="47" customFormat="1" ht="13.5" customHeight="1">
      <c r="A29" s="54" t="s">
        <v>128</v>
      </c>
      <c r="B29" s="59"/>
      <c r="C29" s="67"/>
      <c r="D29" s="74"/>
      <c r="E29" s="81"/>
      <c r="F29" s="91"/>
    </row>
    <row r="30" spans="1:6" s="47" customFormat="1" ht="13.5" customHeight="1">
      <c r="A30" s="54" t="s">
        <v>176</v>
      </c>
      <c r="B30" s="59"/>
      <c r="C30" s="67"/>
      <c r="D30" s="75"/>
      <c r="E30" s="82"/>
      <c r="F30" s="91"/>
    </row>
    <row r="31" spans="1:6" s="47" customFormat="1" ht="13.5" customHeight="1">
      <c r="A31" s="54"/>
      <c r="B31" s="48" t="s">
        <v>116</v>
      </c>
      <c r="C31" s="67"/>
      <c r="D31" s="75"/>
      <c r="E31" s="83"/>
      <c r="F31" s="91"/>
    </row>
    <row r="32" spans="1:6" s="47" customFormat="1" ht="13.5" customHeight="1">
      <c r="A32" s="54"/>
      <c r="B32" s="59" t="s">
        <v>111</v>
      </c>
      <c r="C32" s="67"/>
      <c r="D32" s="75"/>
      <c r="E32" s="83"/>
      <c r="F32" s="91"/>
    </row>
    <row r="33" spans="1:6" s="47" customFormat="1" ht="13.5" customHeight="1">
      <c r="A33" s="54"/>
      <c r="B33" s="60" t="s">
        <v>112</v>
      </c>
      <c r="C33" s="68"/>
      <c r="D33" s="74"/>
      <c r="E33" s="82"/>
      <c r="F33" s="91"/>
    </row>
    <row r="34" spans="1:6" s="47" customFormat="1" ht="13.5" customHeight="1">
      <c r="A34" s="54"/>
      <c r="B34" s="59"/>
      <c r="C34" s="67"/>
      <c r="D34" s="74"/>
      <c r="E34" s="81"/>
      <c r="F34" s="91"/>
    </row>
    <row r="35" spans="1:6" s="47" customFormat="1" ht="13.5" customHeight="1">
      <c r="A35" s="54" t="s">
        <v>177</v>
      </c>
      <c r="B35" s="59"/>
      <c r="C35" s="67"/>
      <c r="D35" s="74"/>
      <c r="E35" s="81"/>
      <c r="F35" s="91"/>
    </row>
    <row r="36" spans="1:6" s="47" customFormat="1" ht="13.5" customHeight="1">
      <c r="A36" s="54"/>
      <c r="B36" s="59"/>
      <c r="C36" s="67"/>
      <c r="D36" s="74" t="s">
        <v>9</v>
      </c>
      <c r="E36" s="81"/>
      <c r="F36" s="91"/>
    </row>
    <row r="37" spans="1:6" s="47" customFormat="1" ht="13.5" customHeight="1">
      <c r="A37" s="54"/>
      <c r="B37" s="59"/>
      <c r="C37" s="67"/>
      <c r="D37" s="74"/>
      <c r="E37" s="82"/>
      <c r="F37" s="91"/>
    </row>
    <row r="38" spans="1:6" s="47" customFormat="1" ht="13.5" customHeight="1">
      <c r="A38" s="54"/>
      <c r="B38" s="60" t="s">
        <v>112</v>
      </c>
      <c r="C38" s="68"/>
      <c r="D38" s="74"/>
      <c r="E38" s="82"/>
      <c r="F38" s="91"/>
    </row>
    <row r="39" spans="1:6" s="47" customFormat="1" ht="13.5" customHeight="1">
      <c r="A39" s="54"/>
      <c r="B39" s="61"/>
      <c r="C39" s="67"/>
      <c r="D39" s="74"/>
      <c r="E39" s="82"/>
      <c r="F39" s="91"/>
    </row>
    <row r="40" spans="1:6" s="47" customFormat="1" ht="13.5" customHeight="1">
      <c r="A40" s="53"/>
      <c r="B40" s="62" t="s">
        <v>114</v>
      </c>
      <c r="C40" s="69"/>
      <c r="D40" s="76"/>
      <c r="E40" s="84"/>
      <c r="F40" s="90"/>
    </row>
    <row r="41" spans="1:6" s="47" customFormat="1" ht="13.5" customHeight="1">
      <c r="A41" s="54" t="s">
        <v>166</v>
      </c>
      <c r="B41" s="59"/>
      <c r="C41" s="67"/>
      <c r="D41" s="74"/>
      <c r="E41" s="81"/>
      <c r="F41" s="91"/>
    </row>
    <row r="42" spans="1:6" s="47" customFormat="1" ht="13.5" customHeight="1">
      <c r="A42" s="54"/>
      <c r="B42" s="59" t="s">
        <v>54</v>
      </c>
      <c r="C42" s="67"/>
      <c r="D42" s="74"/>
      <c r="E42" s="82"/>
      <c r="F42" s="91"/>
    </row>
    <row r="43" spans="1:6" s="47" customFormat="1" ht="13.5" customHeight="1">
      <c r="A43" s="54"/>
      <c r="B43" s="59" t="s">
        <v>49</v>
      </c>
      <c r="C43" s="67"/>
      <c r="D43" s="74"/>
      <c r="E43" s="82"/>
      <c r="F43" s="91"/>
    </row>
    <row r="44" spans="1:6" s="47" customFormat="1" ht="13.5" customHeight="1">
      <c r="A44" s="54"/>
      <c r="B44" s="59" t="s">
        <v>115</v>
      </c>
      <c r="C44" s="67"/>
      <c r="D44" s="74"/>
      <c r="E44" s="82"/>
      <c r="F44" s="91"/>
    </row>
    <row r="45" spans="1:6" s="47" customFormat="1" ht="13.5" customHeight="1">
      <c r="A45" s="54"/>
      <c r="B45" s="59" t="s">
        <v>111</v>
      </c>
      <c r="C45" s="67"/>
      <c r="D45" s="74"/>
      <c r="E45" s="82"/>
      <c r="F45" s="91"/>
    </row>
    <row r="46" spans="1:6" s="47" customFormat="1" ht="13.5" customHeight="1">
      <c r="A46" s="53"/>
      <c r="B46" s="62" t="s">
        <v>114</v>
      </c>
      <c r="C46" s="69"/>
      <c r="D46" s="76"/>
      <c r="E46" s="84"/>
      <c r="F46" s="90"/>
    </row>
    <row r="47" spans="1:6" s="47" customFormat="1" ht="13.5" customHeight="1">
      <c r="A47" s="54" t="s">
        <v>76</v>
      </c>
      <c r="B47" s="59"/>
      <c r="C47" s="67"/>
      <c r="D47" s="74"/>
      <c r="E47" s="85"/>
      <c r="F47" s="91"/>
    </row>
    <row r="48" spans="1:6" s="47" customFormat="1" ht="13.5" customHeight="1">
      <c r="A48" s="54"/>
      <c r="B48" s="59" t="s">
        <v>110</v>
      </c>
      <c r="C48" s="70"/>
      <c r="D48" s="77"/>
      <c r="E48" s="86"/>
      <c r="F48" s="91"/>
    </row>
    <row r="49" spans="1:6" s="47" customFormat="1" ht="13.5" customHeight="1">
      <c r="A49" s="54"/>
      <c r="B49" s="59" t="s">
        <v>23</v>
      </c>
      <c r="C49" s="67"/>
      <c r="D49" s="74"/>
      <c r="E49" s="81"/>
      <c r="F49" s="91"/>
    </row>
    <row r="50" spans="1:6" s="47" customFormat="1" ht="13.5" customHeight="1">
      <c r="A50" s="54"/>
      <c r="B50" s="59" t="s">
        <v>116</v>
      </c>
      <c r="C50" s="67"/>
      <c r="D50" s="75"/>
      <c r="E50" s="82"/>
      <c r="F50" s="91"/>
    </row>
    <row r="51" spans="1:6" s="47" customFormat="1" ht="13.5" customHeight="1">
      <c r="A51" s="54"/>
      <c r="B51" s="59" t="s">
        <v>111</v>
      </c>
      <c r="C51" s="67"/>
      <c r="D51" s="74"/>
      <c r="E51" s="81"/>
      <c r="F51" s="91"/>
    </row>
    <row r="52" spans="1:6" s="47" customFormat="1" ht="13.5" customHeight="1">
      <c r="A52" s="53"/>
      <c r="B52" s="62" t="s">
        <v>114</v>
      </c>
      <c r="C52" s="69"/>
      <c r="D52" s="76"/>
      <c r="E52" s="84"/>
      <c r="F52" s="90"/>
    </row>
    <row r="53" spans="1:6" s="47" customFormat="1" ht="13.5" customHeight="1">
      <c r="A53" s="54" t="s">
        <v>168</v>
      </c>
      <c r="B53" s="59"/>
      <c r="C53" s="67"/>
      <c r="D53" s="75"/>
      <c r="E53" s="82"/>
      <c r="F53" s="91"/>
    </row>
    <row r="54" spans="1:6" s="47" customFormat="1" ht="13.5" customHeight="1">
      <c r="A54" s="54"/>
      <c r="B54" s="59" t="s">
        <v>54</v>
      </c>
      <c r="C54" s="67"/>
      <c r="D54" s="74"/>
      <c r="E54" s="82"/>
      <c r="F54" s="91"/>
    </row>
    <row r="55" spans="1:6" s="47" customFormat="1" ht="13.5" customHeight="1">
      <c r="A55" s="54"/>
      <c r="B55" s="59" t="s">
        <v>49</v>
      </c>
      <c r="C55" s="67"/>
      <c r="D55" s="74"/>
      <c r="E55" s="82"/>
      <c r="F55" s="91"/>
    </row>
    <row r="56" spans="1:6" s="47" customFormat="1" ht="13.5" customHeight="1">
      <c r="A56" s="54"/>
      <c r="B56" s="59" t="s">
        <v>115</v>
      </c>
      <c r="C56" s="67"/>
      <c r="D56" s="74"/>
      <c r="E56" s="82"/>
      <c r="F56" s="91"/>
    </row>
    <row r="57" spans="1:6" s="47" customFormat="1" ht="13.5" customHeight="1">
      <c r="A57" s="54"/>
      <c r="B57" s="59" t="s">
        <v>111</v>
      </c>
      <c r="C57" s="67"/>
      <c r="D57" s="74"/>
      <c r="E57" s="81"/>
      <c r="F57" s="91"/>
    </row>
    <row r="58" spans="1:6" s="47" customFormat="1" ht="13.5" customHeight="1">
      <c r="A58" s="53"/>
      <c r="B58" s="62" t="s">
        <v>114</v>
      </c>
      <c r="C58" s="69"/>
      <c r="D58" s="76"/>
      <c r="E58" s="87"/>
      <c r="F58" s="90"/>
    </row>
    <row r="59" spans="1:6" s="47" customFormat="1" ht="13.5" customHeight="1">
      <c r="A59" s="55" t="s">
        <v>34</v>
      </c>
      <c r="B59" s="63"/>
      <c r="C59" s="71"/>
      <c r="D59" s="78"/>
      <c r="E59" s="88"/>
      <c r="F59" s="92"/>
    </row>
  </sheetData>
  <mergeCells count="5">
    <mergeCell ref="A1:B1"/>
    <mergeCell ref="A2:F2"/>
    <mergeCell ref="B4:F4"/>
    <mergeCell ref="A5:B5"/>
    <mergeCell ref="A59:B59"/>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別紙１ －１</vt:lpstr>
      <vt:lpstr>別紙１－２</vt:lpstr>
      <vt:lpstr>別紙１－３</vt:lpstr>
      <vt:lpstr>別紙１－４</vt:lpstr>
      <vt:lpstr>別紙２－１</vt:lpstr>
      <vt:lpstr>別紙２－２</vt:lpstr>
      <vt:lpstr>別紙２－３</vt:lpstr>
      <vt:lpstr>別紙２－４</vt:lpstr>
      <vt:lpstr>別紙３－１</vt:lpstr>
      <vt:lpstr>別紙３ー２</vt:lpstr>
      <vt:lpstr>別紙４－１</vt:lpstr>
      <vt:lpstr>別紙４－２</vt:lpstr>
      <vt:lpstr>別紙４－３</vt:lpstr>
      <vt:lpstr>別紙４－４</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441290</cp:lastModifiedBy>
  <cp:lastPrinted>2017-06-08T11:15:47Z</cp:lastPrinted>
  <dcterms:created xsi:type="dcterms:W3CDTF">2004-05-26T23:34:58Z</dcterms:created>
  <dcterms:modified xsi:type="dcterms:W3CDTF">2021-01-08T06:18:05Z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2.1.9.0</vt:lpwstr>
      <vt:lpwstr>3.1.3.0</vt:lpwstr>
    </vt:vector>
  </property>
  <property fmtid="{DCFEDD21-7773-49B2-8022-6FC58DB5260B}" pid="3" name="LastSavedVersion">
    <vt:lpwstr>3.1.3.0</vt:lpwstr>
  </property>
  <property fmtid="{DCFEDD21-7773-49B2-8022-6FC58DB5260B}" pid="4" name="LastSavedDate">
    <vt:filetime>2021-01-08T06:18:05Z</vt:filetime>
  </property>
</Properties>
</file>