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05" windowWidth="29040" windowHeight="15720"/>
  </bookViews>
  <sheets>
    <sheet name="第１号様式_別紙1 （当初）" sheetId="2" r:id="rId1"/>
    <sheet name="第１号様式_別紙２（当初）" sheetId="8" r:id="rId2"/>
    <sheet name="別紙２内訳（当初）" sheetId="9" r:id="rId3"/>
    <sheet name="管理用（このシートは削除しないでください）" sheetId="21" state="hidden" r:id="rId4"/>
    <sheet name="第１号様式_別紙1 （変更）" sheetId="1" r:id="rId5"/>
    <sheet name="第１号様式_別紙２（変更）" sheetId="3" r:id="rId6"/>
    <sheet name="別紙２内訳（変更）" sheetId="4" r:id="rId7"/>
    <sheet name="第１号様式_別紙1 （実績）" sheetId="5" r:id="rId8"/>
    <sheet name="第１号様式_別紙２（実績）" sheetId="6" r:id="rId9"/>
    <sheet name="別紙２内訳（実績）" sheetId="7" r:id="rId10"/>
  </sheets>
  <definedNames>
    <definedName name="_xlnm.Print_Area">#REF!</definedName>
    <definedName name="_xlnm.Print_Area" localSheetId="4">'第１号様式_別紙1 （変更）'!$A$1:$C$10</definedName>
    <definedName name="_xlnm.Print_Area" localSheetId="5">'第１号様式_別紙２（変更）'!$A$1:$W$22</definedName>
    <definedName name="_xlnm.Print_Area" localSheetId="6">'別紙２内訳（変更）'!$A$1:$L$30</definedName>
    <definedName name="あ" hidden="1">#REF!</definedName>
    <definedName name="あ" localSheetId="6" hidden="1">#REF!</definedName>
    <definedName name="_Sort" hidden="1">#REF!</definedName>
    <definedName name="_Sort" localSheetId="6" hidden="1">#REF!</definedName>
    <definedName name="aaaaaaaaaaaaaaaaaa" hidden="1">#REF!</definedName>
    <definedName name="aaaaaaaaaaaaaaaaaa" localSheetId="6" hidden="1">#REF!</definedName>
    <definedName name="_xlnm.Print_Area" localSheetId="7">'第１号様式_別紙1 （実績）'!$A$1:$C$10</definedName>
    <definedName name="_xlnm.Print_Area" localSheetId="8">'第１号様式_別紙２（実績）'!$A$1:$W$22</definedName>
    <definedName name="_xlnm.Print_Area" localSheetId="9">'別紙２内訳（実績）'!$A$1:$L$30</definedName>
    <definedName name="あ" localSheetId="9" hidden="1">#REF!</definedName>
    <definedName name="_Sort" localSheetId="9" hidden="1">#REF!</definedName>
    <definedName name="aaaaaaaaaaaaaaaaaa" localSheetId="9" hidden="1">#REF!</definedName>
    <definedName name="_xlnm.Print_Area" localSheetId="0">'第１号様式_別紙1 （当初）'!$A$1:$C$10</definedName>
    <definedName name="_xlnm.Print_Area" localSheetId="1">'第１号様式_別紙２（当初）'!$A$1:$W$22</definedName>
    <definedName name="_xlnm.Print_Area" localSheetId="2">'別紙２内訳（当初）'!$A$1:$L$29</definedName>
    <definedName name="_Key1" hidden="1">#REF!</definedName>
    <definedName name="_Key1" localSheetId="2" hidden="1">#REF!</definedName>
    <definedName name="あ" localSheetId="2" hidden="1">#REF!</definedName>
    <definedName name="_Sort" localSheetId="2" hidden="1">#REF!</definedName>
    <definedName name="aaaaaaaaaaaaaaaaaa" localSheetId="2" hidden="1">#REF!</definedName>
    <definedName name="別紙１７" hidden="1">#REF!</definedName>
    <definedName name="別紙１７" localSheetId="2" hidden="1">#REF!</definedName>
    <definedName name="_Key1" localSheetId="6" hidden="1">#REF!</definedName>
    <definedName name="_Key2" hidden="1">#REF!</definedName>
    <definedName name="_Key2" localSheetId="6" hidden="1">#REF!</definedName>
    <definedName name="き" hidden="1">#REF!</definedName>
    <definedName name="き" localSheetId="6" hidden="1">#REF!</definedName>
    <definedName name="ｌ" hidden="1">#REF!</definedName>
    <definedName name="ｌ" localSheetId="6" hidden="1">#REF!</definedName>
    <definedName name="別紙１７" localSheetId="6" hidden="1">#REF!</definedName>
    <definedName name="_Key1" localSheetId="9" hidden="1">#REF!</definedName>
    <definedName name="_Key2" localSheetId="9" hidden="1">#REF!</definedName>
    <definedName name="き" localSheetId="9" hidden="1">#REF!</definedName>
    <definedName name="ｌ" localSheetId="9" hidden="1">#REF!</definedName>
    <definedName name="別紙１７" localSheetId="9" hidden="1">#REF!</definedName>
    <definedName name="_Key2" localSheetId="2" hidden="1">#REF!</definedName>
    <definedName name="き" localSheetId="2" hidden="1">#REF!</definedName>
    <definedName name="ｌ" localSheetId="2" hidden="1">#REF!</definedName>
    <definedName name="_７_医師臨床研修病院研修医環境整備事業">'管理用（このシートは削除しないでください）'!$R$34:$R$36</definedName>
    <definedName name="_15_地域災害拠点病院施設整備事業">'管理用（このシートは削除しないでください）'!$AB$27:$AB$30</definedName>
    <definedName name="組織" hidden="1">#REF!</definedName>
    <definedName name="病床確保料">#REF!</definedName>
    <definedName name="_16_災害拠点精神科病院施設整備事業">'管理用（このシートは削除しないでください）'!$AC$27:$AC$30</definedName>
    <definedName name="_16_新興感染症対応力強化事業_協定締結医療機関施設整備事業">'管理用（このシートは削除しないでください）'!$X$34:$X$36</definedName>
    <definedName name="こ」" hidden="1">#REF!</definedName>
    <definedName name="医療施設等施設整備費補助金">'管理用（このシートは削除しないでください）'!$I$3:$I$16</definedName>
    <definedName name="_17_重点医師偏在対策支援区域における診療所の承継・開業支援事業">'管理用（このシートは削除しないでください）'!$Y$34:$Y$36</definedName>
    <definedName name="_２_病院群輪番制病院及び共同利用型病院施設整備事業">'管理用（このシートは削除しないでください）'!$M$27</definedName>
    <definedName name="ff" hidden="1">#REF!</definedName>
    <definedName name="_２_過疎地域等特定診療所施設整備事業">'管理用（このシートは削除しないでください）'!$M$34:$M$36</definedName>
    <definedName name="E" hidden="1">#REF!</definedName>
    <definedName name="い" hidden="1">#REF!</definedName>
    <definedName name="特定" hidden="1">#REF!</definedName>
    <definedName name="医療提供体制施設整備交付金">'管理用（このシートは削除しないでください）'!$H$3:$H$27</definedName>
    <definedName name="事業区分Ⅰの１標準事業例５">'管理用（このシートは削除しないでください）'!$L$22</definedName>
    <definedName name="ｗ" hidden="1">#REF!</definedName>
    <definedName name="_５_臨床研修病院施設整備事業">'管理用（このシートは削除しないでください）'!$P$34:$P$35</definedName>
    <definedName name="_10_分娩取扱施設施設整備事業">'管理用（このシートは削除しないでください）'!$U$34:$U$36</definedName>
    <definedName name="_８_小児集中治療室施設整備事業">'管理用（このシートは削除しないでください）'!$Q$27</definedName>
    <definedName name="_11_地域療育支援施設施設整備事業">'管理用（このシートは削除しないでください）'!$T$27:$T$28</definedName>
    <definedName name="_13_２__医療施設近代化施設整備事業_結核病棟改修等整備事業">'管理用（このシートは削除しないでください）'!$W$27:$W$29</definedName>
    <definedName name="_13_３__医療施設近代化施設整備事業_診療所">'管理用（このシートは削除しないでください）'!$X$27:$X$29</definedName>
    <definedName name="事業分類">#REF!</definedName>
    <definedName name="_14_院内感染対策施設整備事業">'管理用（このシートは削除しないでください）'!$W$34</definedName>
    <definedName name="_13_５__医療施設近代化施設整備事業_介護老人保健施設等整備事業">'管理用（このシートは削除しないでください）'!$Z$27:$Z$29</definedName>
    <definedName name="_11_解剖・死亡時画像診断等施設整備事業">'管理用（このシートは削除しないでください）'!$V$34:$V$35</definedName>
    <definedName name="_13_４__医療施設近代化施設整備事業_療養病床療養環境改善事業">'管理用（このシートは削除しないでください）'!$Y$27:$Y$28</definedName>
    <definedName name="別紙３１" hidden="1">#REF!</definedName>
    <definedName name="_１_へき地診療所施設整備事業">'管理用（このシートは削除しないでください）'!$L$34:$L$36</definedName>
    <definedName name="_14_基幹災害拠点病院施設整備事業">'管理用（このシートは削除しないでください）'!$AA$27:$AA$30</definedName>
    <definedName name="さいとう" hidden="1">#REF!</definedName>
    <definedName name="地域医療介護総合確保基金">'管理用（このシートは削除しないでください）'!$G$3</definedName>
    <definedName name="aaa" hidden="1">#REF!</definedName>
    <definedName name="_９_産科医療機関施設整備事業">'管理用（このシートは削除しないでください）'!$T$34:$T$36</definedName>
    <definedName name="_13_１__医療施設近代化施設整備事業_精神病棟改修等整備事業">'管理用（このシートは削除しないでください）'!$V$27:$V$28</definedName>
    <definedName name="こ" hidden="1">#REF!</definedName>
    <definedName name="_12_共同利用施設施設整備事業">'管理用（このシートは削除しないでください）'!$U$27:$U$28</definedName>
    <definedName name="ああ" hidden="1">#REF!</definedName>
    <definedName name="_10_周産期医療施設施設整備事業">'管理用（このシートは削除しないでください）'!$S$27:$S$29</definedName>
    <definedName name="_４_研修医のための研修施設整備事業">'管理用（このシートは削除しないでください）'!$O$34:$O$36</definedName>
    <definedName name="_１_休日夜間急患センター施設整備事業">'管理用（このシートは削除しないでください）'!$L$27:$L$29</definedName>
    <definedName name="_Order2" hidden="1">255</definedName>
    <definedName name="_22_医療施設土砂災害防止施設整備事業">'管理用（このシートは削除しないでください）'!$AF$27</definedName>
    <definedName name="_５_救命救急センター施設整備事業">'管理用（このシートは削除しないでください）'!$N$27:$N$28</definedName>
    <definedName name="_23_医療施設耐震整備事業">'管理用（このシートは削除しないでください）'!$AG$27:$AG$33</definedName>
    <definedName name="_８_離島等患者宿泊施設施設整備事業">'管理用（このシートは削除しないでください）'!$S$34</definedName>
    <definedName name="_26_医療機器管理室施設整備事業">'管理用（このシートは削除しないでください）'!$AH$27</definedName>
    <definedName name="_29_地域拠点病院・地域拠点歯科診療所施設整備事業">'管理用（このシートは削除しないでください）'!$AJ$27:$AJ$29</definedName>
    <definedName name="_28_看護師の特定行為に係る指定研修機関等施設整備事業">'管理用（このシートは削除しないでください）'!$AI$27:$AI$29</definedName>
    <definedName name="_３_へき地保健指導所施設整備事業">'管理用（このシートは削除しないでください）'!$N$34:$N$36</definedName>
    <definedName name="_６_へき地医療拠点病院施設整備事業">'管理用（このシートは削除しないでください）'!$Q$34:$Q$36</definedName>
    <definedName name="_６_小児救急医療拠点病院施設整備事業">'管理用（このシートは削除しないでください）'!$O$27</definedName>
    <definedName name="_７_小児初期救急センター施設整備事業">'管理用（このシートは削除しないでください）'!$P$27:$P$29</definedName>
    <definedName name="_21_特定地域病院施設整備事業">'管理用（このシートは削除しないでください）'!$AE$27:$AE$29</definedName>
    <definedName name="_９_小児医療施設施設整備事業">'管理用（このシートは削除しないでください）'!$R$27:$R$28</definedName>
    <definedName name="_Order1" hidden="1">255</definedName>
    <definedName name="_20_治験施設施設整備事業">'管理用（このシートは削除しないでください）'!$AD$27:$AD$28</definedName>
    <definedName name="_xlnm.Print_Titles" localSheetId="5">'第１号様式_別紙２（変更）'!$1:$3</definedName>
    <definedName name="_xlnm.Print_Titles" localSheetId="8">'第１号様式_別紙２（実績）'!$1:$3</definedName>
    <definedName name="_xlnm.Print_Titles" localSheetId="1">'第１号様式_別紙２（当初）'!$1:$3</definedName>
    <definedName name="_xlnm._FilterDatabase" localSheetId="3" hidden="1">'管理用（このシートは削除しないでください）'!$L$43:$L$68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<sst xmlns="http://schemas.openxmlformats.org/spreadsheetml/2006/main" xmlns:r="http://schemas.openxmlformats.org/officeDocument/2006/relationships" count="228" uniqueCount="228">
  <si>
    <t>該当なし</t>
    <rPh sb="0" eb="2">
      <t>ガイトウ</t>
    </rPh>
    <phoneticPr fontId="5"/>
  </si>
  <si>
    <t>(13) 南海トラフ地震に係る津波避難対策緊急事業</t>
  </si>
  <si>
    <t>_８_離島等患者宿泊施設施設整備事業</t>
  </si>
  <si>
    <t>B</t>
  </si>
  <si>
    <t>備考</t>
  </si>
  <si>
    <t>_16_災害拠点精神科病院施設整備事業</t>
  </si>
  <si>
    <t>14　基幹災害拠点病院施設整備事業</t>
  </si>
  <si>
    <t>備　　　考</t>
  </si>
  <si>
    <t>_９_小児医療施設施設整備事業</t>
  </si>
  <si>
    <t>29　地域拠点病院・地域拠点歯科診療所施設整備事業</t>
  </si>
  <si>
    <t>施設整備促進支援事業</t>
  </si>
  <si>
    <t>該当なし（病棟感染対策）</t>
    <rPh sb="0" eb="2">
      <t>ガイトウ</t>
    </rPh>
    <rPh sb="5" eb="7">
      <t>ビョウトウ</t>
    </rPh>
    <rPh sb="7" eb="9">
      <t>カンセン</t>
    </rPh>
    <rPh sb="9" eb="11">
      <t>タイサク</t>
    </rPh>
    <phoneticPr fontId="5"/>
  </si>
  <si>
    <t>差引額</t>
  </si>
  <si>
    <t>_３_へき地保健指導所施設整備事業</t>
  </si>
  <si>
    <t>12　共同利用施設施設整備事業</t>
  </si>
  <si>
    <t>円</t>
    <rPh sb="0" eb="1">
      <t>エン</t>
    </rPh>
    <phoneticPr fontId="5"/>
  </si>
  <si>
    <t>有床診療所等スプリンクラー等施設整備事業</t>
  </si>
  <si>
    <t>補助率</t>
    <rPh sb="0" eb="3">
      <t>ホジョリツ</t>
    </rPh>
    <phoneticPr fontId="5"/>
  </si>
  <si>
    <t>20　治験施設施設整備事業</t>
  </si>
  <si>
    <t>事業区分</t>
    <rPh sb="0" eb="2">
      <t>ジギョウ</t>
    </rPh>
    <rPh sb="2" eb="4">
      <t>クブン</t>
    </rPh>
    <phoneticPr fontId="5"/>
  </si>
  <si>
    <t>E</t>
  </si>
  <si>
    <t>３　へき地保健指導所施設整備事業</t>
  </si>
  <si>
    <t>分娩取扱施設支援事業</t>
  </si>
  <si>
    <t>対象経費の
支出予定額</t>
  </si>
  <si>
    <t>(11) 死亡時画像診断システム施設整備事業</t>
  </si>
  <si>
    <t>(2) 過疎地域等特定診療所施設整備事業</t>
  </si>
  <si>
    <t>事業区分Ⅰの１標準事業例５</t>
    <rPh sb="0" eb="4">
      <t>ジギョウクブン</t>
    </rPh>
    <rPh sb="7" eb="9">
      <t>ヒョウジュン</t>
    </rPh>
    <rPh sb="9" eb="11">
      <t>ジギョウ</t>
    </rPh>
    <rPh sb="11" eb="12">
      <t>レイ</t>
    </rPh>
    <phoneticPr fontId="5"/>
  </si>
  <si>
    <t>小児医療施設支援事業</t>
  </si>
  <si>
    <t>_29_地域拠点病院・地域拠点歯科診療所施設整備事業</t>
  </si>
  <si>
    <t>医療施設等施設整備費補助金</t>
  </si>
  <si>
    <t>地域連携周産期支援事業（分娩取扱施設）</t>
  </si>
  <si>
    <t>(14)院内感染対策施設整備事業</t>
  </si>
  <si>
    <t>_２_過疎地域等特定診療所施設整備事業</t>
  </si>
  <si>
    <t>医療機関名</t>
    <rPh sb="0" eb="2">
      <t>イリョウ</t>
    </rPh>
    <rPh sb="2" eb="4">
      <t>キカン</t>
    </rPh>
    <rPh sb="4" eb="5">
      <t>メイ</t>
    </rPh>
    <phoneticPr fontId="5"/>
  </si>
  <si>
    <t>16　災害拠点精神科病院施設整備事業</t>
  </si>
  <si>
    <t>患者減少率（２～10）</t>
    <rPh sb="0" eb="2">
      <t>カンジャ</t>
    </rPh>
    <phoneticPr fontId="5"/>
  </si>
  <si>
    <t>A</t>
  </si>
  <si>
    <t>13（４）　医療施設近代化施設整備事業（療養病床療養環境改善事業）</t>
  </si>
  <si>
    <t>過疎地域等特定診療所施設整備事業</t>
  </si>
  <si>
    <t>木造</t>
    <rPh sb="0" eb="2">
      <t>モクゾウ</t>
    </rPh>
    <phoneticPr fontId="25"/>
  </si>
  <si>
    <t>支給申請額
（千円未満切り捨て）</t>
    <rPh sb="0" eb="2">
      <t>シキュウ</t>
    </rPh>
    <rPh sb="2" eb="4">
      <t>シンセイ</t>
    </rPh>
    <rPh sb="4" eb="5">
      <t>ガク</t>
    </rPh>
    <rPh sb="7" eb="8">
      <t>セン</t>
    </rPh>
    <rPh sb="8" eb="11">
      <t>エンミマン</t>
    </rPh>
    <rPh sb="11" eb="12">
      <t>キ</t>
    </rPh>
    <rPh sb="13" eb="14">
      <t>ス</t>
    </rPh>
    <phoneticPr fontId="5"/>
  </si>
  <si>
    <t>_７_医師臨床研修病院研修医環境整備事業</t>
  </si>
  <si>
    <t>合計</t>
    <rPh sb="0" eb="2">
      <t>ゴウケイ</t>
    </rPh>
    <phoneticPr fontId="5"/>
  </si>
  <si>
    <t>厚生病院</t>
    <rPh sb="0" eb="2">
      <t>コウセイ</t>
    </rPh>
    <rPh sb="2" eb="4">
      <t>ビョウイン</t>
    </rPh>
    <phoneticPr fontId="5"/>
  </si>
  <si>
    <t>(4) 研修医のための研修施設整備事業</t>
  </si>
  <si>
    <t>－</t>
  </si>
  <si>
    <t>No</t>
  </si>
  <si>
    <t>１　へき地診療所施設整備事業</t>
  </si>
  <si>
    <t>C＝A-B</t>
  </si>
  <si>
    <t>選択</t>
    <rPh sb="0" eb="2">
      <t>センタク</t>
    </rPh>
    <phoneticPr fontId="5"/>
  </si>
  <si>
    <t>該当なし（0.4未満かつ免震工法）</t>
    <rPh sb="0" eb="2">
      <t>ガイトウ</t>
    </rPh>
    <rPh sb="8" eb="10">
      <t>ミマン</t>
    </rPh>
    <rPh sb="12" eb="14">
      <t>メンシン</t>
    </rPh>
    <rPh sb="14" eb="16">
      <t>コウホウ</t>
    </rPh>
    <phoneticPr fontId="5"/>
  </si>
  <si>
    <t>６　へき地医療拠点病院施設整備事業</t>
  </si>
  <si>
    <t>地域医療介護総合確保基金</t>
  </si>
  <si>
    <t>（事業者名）</t>
    <rPh sb="1" eb="3">
      <t>ジギョウ</t>
    </rPh>
    <rPh sb="3" eb="4">
      <t>シャ</t>
    </rPh>
    <rPh sb="4" eb="5">
      <t>メイ</t>
    </rPh>
    <phoneticPr fontId="5"/>
  </si>
  <si>
    <t>医療提供体制施設整備交付金</t>
  </si>
  <si>
    <t>円</t>
    <rPh sb="0" eb="1">
      <t>エン</t>
    </rPh>
    <phoneticPr fontId="26"/>
  </si>
  <si>
    <t>小児入院医療管理料１～３の届出病床のうち、病院の運用規定等により小児専用として指定されている数</t>
    <rPh sb="15" eb="17">
      <t>ビョウショウ</t>
    </rPh>
    <rPh sb="21" eb="23">
      <t>ビョウイン</t>
    </rPh>
    <rPh sb="24" eb="26">
      <t>ウンヨウ</t>
    </rPh>
    <rPh sb="26" eb="28">
      <t>キテイ</t>
    </rPh>
    <rPh sb="28" eb="29">
      <t>トウ</t>
    </rPh>
    <rPh sb="32" eb="34">
      <t>ショウニ</t>
    </rPh>
    <rPh sb="34" eb="36">
      <t>センヨウ</t>
    </rPh>
    <rPh sb="39" eb="41">
      <t>シテイ</t>
    </rPh>
    <rPh sb="46" eb="47">
      <t>カズ</t>
    </rPh>
    <phoneticPr fontId="5"/>
  </si>
  <si>
    <t>_13_１__医療施設近代化施設整備事業_精神病棟改修等整備事業</t>
  </si>
  <si>
    <t>　合　　　　　計</t>
    <rPh sb="1" eb="2">
      <t>ア</t>
    </rPh>
    <rPh sb="7" eb="8">
      <t>ケイ</t>
    </rPh>
    <phoneticPr fontId="26"/>
  </si>
  <si>
    <t>９　産科医療機関施設整備事業</t>
  </si>
  <si>
    <t>構造</t>
    <rPh sb="0" eb="2">
      <t>コウゾウ</t>
    </rPh>
    <phoneticPr fontId="5"/>
  </si>
  <si>
    <t>(7) 医師臨床研修病院研修医環境整備事業</t>
  </si>
  <si>
    <t>院内感染対策施設整備事業</t>
  </si>
  <si>
    <t>該当なし（改修）</t>
    <rPh sb="0" eb="2">
      <t>ガイトウ</t>
    </rPh>
    <rPh sb="5" eb="7">
      <t>カイシュウ</t>
    </rPh>
    <phoneticPr fontId="5"/>
  </si>
  <si>
    <t>有</t>
    <rPh sb="0" eb="1">
      <t>ア</t>
    </rPh>
    <phoneticPr fontId="5"/>
  </si>
  <si>
    <t>_14_院内感染対策施設整備事業</t>
  </si>
  <si>
    <t>小児中核病院
小児地域医療センターのいずれか</t>
  </si>
  <si>
    <t>５　臨床研修病院施設整備事業</t>
  </si>
  <si>
    <t>_１_休日夜間急患センター施設整備事業</t>
  </si>
  <si>
    <t>労働病院</t>
    <rPh sb="0" eb="2">
      <t>ロウドウ</t>
    </rPh>
    <rPh sb="2" eb="4">
      <t>ビョウイン</t>
    </rPh>
    <phoneticPr fontId="5"/>
  </si>
  <si>
    <t>ブロック造</t>
    <rPh sb="4" eb="5">
      <t>ヅク</t>
    </rPh>
    <phoneticPr fontId="25"/>
  </si>
  <si>
    <t>事業区分Ⅰの１標準事業例５</t>
  </si>
  <si>
    <t>分娩取扱施設施設整備事業</t>
  </si>
  <si>
    <t>_２_病院群輪番制病院及び共同利用型病院施設整備事業</t>
  </si>
  <si>
    <t>_５_救命救急センター施設整備事業</t>
  </si>
  <si>
    <t>_６_小児救急医療拠点病院施設整備事業</t>
  </si>
  <si>
    <t>_７_小児初期救急センター施設整備事業</t>
  </si>
  <si>
    <t>_８_小児集中治療室施設整備事業</t>
  </si>
  <si>
    <t>_10_周産期医療施設施設整備事業</t>
  </si>
  <si>
    <t>_11_地域療育支援施設施設整備事業</t>
  </si>
  <si>
    <t>_13_２__医療施設近代化施設整備事業_結核病棟改修等整備事業</t>
  </si>
  <si>
    <t>_13_３__医療施設近代化施設整備事業_診療所</t>
  </si>
  <si>
    <t>該当なし（補強が必要）</t>
    <rPh sb="0" eb="2">
      <t>ガイトウ</t>
    </rPh>
    <rPh sb="5" eb="7">
      <t>ホキョウ</t>
    </rPh>
    <rPh sb="8" eb="10">
      <t>ヒツヨウ</t>
    </rPh>
    <phoneticPr fontId="5"/>
  </si>
  <si>
    <t>_13_４__医療施設近代化施設整備事業_療養病床療養環境改善事業</t>
  </si>
  <si>
    <t>医療提供体制施設整備交付金</t>
    <rPh sb="0" eb="2">
      <t>イリョウ</t>
    </rPh>
    <rPh sb="2" eb="4">
      <t>テイキョウ</t>
    </rPh>
    <rPh sb="4" eb="6">
      <t>タイセイ</t>
    </rPh>
    <rPh sb="6" eb="8">
      <t>シセツ</t>
    </rPh>
    <rPh sb="8" eb="10">
      <t>セイビ</t>
    </rPh>
    <rPh sb="10" eb="13">
      <t>コウフキン</t>
    </rPh>
    <phoneticPr fontId="5"/>
  </si>
  <si>
    <t>_13_５__医療施設近代化施設整備事業_介護老人保健施設等整備事業</t>
  </si>
  <si>
    <t>該当なし（新築）</t>
    <rPh sb="0" eb="2">
      <t>ガイトウ</t>
    </rPh>
    <rPh sb="5" eb="7">
      <t>シンチク</t>
    </rPh>
    <phoneticPr fontId="5"/>
  </si>
  <si>
    <t>該当なし（改築）</t>
    <rPh sb="0" eb="2">
      <t>ガイトウ</t>
    </rPh>
    <rPh sb="5" eb="7">
      <t>カイチク</t>
    </rPh>
    <phoneticPr fontId="5"/>
  </si>
  <si>
    <t>_14_基幹災害拠点病院施設整備事業</t>
  </si>
  <si>
    <t>該当なし（免震工法）</t>
    <rPh sb="0" eb="2">
      <t>ガイトウ</t>
    </rPh>
    <rPh sb="5" eb="7">
      <t>メンシン</t>
    </rPh>
    <rPh sb="7" eb="9">
      <t>コウホウ</t>
    </rPh>
    <phoneticPr fontId="5"/>
  </si>
  <si>
    <t>人</t>
    <rPh sb="0" eb="1">
      <t>ニン</t>
    </rPh>
    <phoneticPr fontId="5"/>
  </si>
  <si>
    <t>該当なし（0.4未満）</t>
    <rPh sb="0" eb="2">
      <t>ガイトウ</t>
    </rPh>
    <rPh sb="8" eb="10">
      <t>ミマン</t>
    </rPh>
    <phoneticPr fontId="5"/>
  </si>
  <si>
    <t>_15_地域災害拠点病院施設整備事業</t>
  </si>
  <si>
    <t>_20_治験施設施設整備事業</t>
  </si>
  <si>
    <t>_21_特定地域病院施設整備事業</t>
  </si>
  <si>
    <t>該当なし（補強の場合）</t>
    <rPh sb="0" eb="2">
      <t>ガイトウ</t>
    </rPh>
    <rPh sb="5" eb="7">
      <t>ホキョウ</t>
    </rPh>
    <rPh sb="8" eb="10">
      <t>バアイ</t>
    </rPh>
    <phoneticPr fontId="5"/>
  </si>
  <si>
    <t>小児医療施設支援事業　実績報告書</t>
    <rPh sb="11" eb="13">
      <t>ジッセキ</t>
    </rPh>
    <rPh sb="13" eb="15">
      <t>ホウコク</t>
    </rPh>
    <rPh sb="15" eb="16">
      <t>ショ</t>
    </rPh>
    <phoneticPr fontId="5"/>
  </si>
  <si>
    <t>_22_医療施設土砂災害防止施設整備事業</t>
  </si>
  <si>
    <t>10　周産期医療施設施設整備事業</t>
  </si>
  <si>
    <t>鉄筋コンクリート造</t>
    <rPh sb="0" eb="2">
      <t>テッキン</t>
    </rPh>
    <rPh sb="8" eb="9">
      <t>ヅク</t>
    </rPh>
    <phoneticPr fontId="5"/>
  </si>
  <si>
    <t>　</t>
  </si>
  <si>
    <t>_23_医療施設耐震整備事業</t>
  </si>
  <si>
    <t>該当なし（0.4未満等）</t>
    <rPh sb="0" eb="2">
      <t>ガイトウ</t>
    </rPh>
    <rPh sb="8" eb="10">
      <t>ミマン</t>
    </rPh>
    <rPh sb="10" eb="11">
      <t>トウ</t>
    </rPh>
    <phoneticPr fontId="5"/>
  </si>
  <si>
    <t>へき地診療所施設整備事業</t>
  </si>
  <si>
    <t>(5) 臨床研修病院施設整備事業</t>
  </si>
  <si>
    <t>該当なし（0.4未満等かつ免震工法）</t>
    <rPh sb="0" eb="2">
      <t>ガイトウ</t>
    </rPh>
    <rPh sb="8" eb="10">
      <t>ミマン</t>
    </rPh>
    <rPh sb="10" eb="11">
      <t>トウ</t>
    </rPh>
    <rPh sb="13" eb="15">
      <t>メンシン</t>
    </rPh>
    <rPh sb="15" eb="17">
      <t>コウホウ</t>
    </rPh>
    <phoneticPr fontId="5"/>
  </si>
  <si>
    <t>該当なし（補強が必要_看護宿舎）</t>
    <rPh sb="0" eb="2">
      <t>ガイトウ</t>
    </rPh>
    <rPh sb="5" eb="7">
      <t>ホキョウ</t>
    </rPh>
    <rPh sb="8" eb="10">
      <t>ヒツヨウ</t>
    </rPh>
    <rPh sb="11" eb="13">
      <t>カンゴ</t>
    </rPh>
    <rPh sb="13" eb="15">
      <t>シュクシャ</t>
    </rPh>
    <phoneticPr fontId="5"/>
  </si>
  <si>
    <t>研修医のための研修施設整備事業</t>
  </si>
  <si>
    <t>_12_共同利用施設施設整備事業</t>
  </si>
  <si>
    <t>該当なし（免震工法_看護宿舎）</t>
    <rPh sb="0" eb="2">
      <t>ガイトウ</t>
    </rPh>
    <rPh sb="5" eb="7">
      <t>メンシン</t>
    </rPh>
    <rPh sb="7" eb="9">
      <t>コウホウ</t>
    </rPh>
    <rPh sb="10" eb="12">
      <t>カンゴ</t>
    </rPh>
    <rPh sb="12" eb="14">
      <t>シュクシャ</t>
    </rPh>
    <phoneticPr fontId="5"/>
  </si>
  <si>
    <t>該当なし（0.3未満等_看護宿舎）</t>
    <rPh sb="0" eb="2">
      <t>ガイトウ</t>
    </rPh>
    <rPh sb="8" eb="10">
      <t>ミマン</t>
    </rPh>
    <rPh sb="10" eb="11">
      <t>トウ</t>
    </rPh>
    <rPh sb="12" eb="14">
      <t>カンゴ</t>
    </rPh>
    <rPh sb="14" eb="16">
      <t>シュクシャ</t>
    </rPh>
    <phoneticPr fontId="5"/>
  </si>
  <si>
    <t>_26_医療機器管理室施設整備事業</t>
  </si>
  <si>
    <t>９　小児医療施設施設整備事業</t>
  </si>
  <si>
    <t>_28_看護師の特定行為に係る指定研修機関等施設整備事業</t>
  </si>
  <si>
    <t>_１_へき地診療所施設整備事業</t>
  </si>
  <si>
    <t>_４_研修医のための研修施設整備事業</t>
  </si>
  <si>
    <t>_５_臨床研修病院施設整備事業</t>
  </si>
  <si>
    <t>J＝C,G,Iの最少額</t>
    <rPh sb="8" eb="10">
      <t>サイショウ</t>
    </rPh>
    <rPh sb="10" eb="11">
      <t>ガク</t>
    </rPh>
    <phoneticPr fontId="5"/>
  </si>
  <si>
    <t>_６_へき地医療拠点病院施設整備事業</t>
  </si>
  <si>
    <t>_９_産科医療機関施設整備事業</t>
  </si>
  <si>
    <t>_10_分娩取扱施設施設整備事業</t>
  </si>
  <si>
    <t>_11_解剖・死亡時画像診断等施設整備事業</t>
  </si>
  <si>
    <t>(3) へき地保健指導所施設整備事業</t>
  </si>
  <si>
    <t>該当なし（死亡時画像診断室）</t>
    <rPh sb="0" eb="2">
      <t>ガイトウ</t>
    </rPh>
    <rPh sb="5" eb="8">
      <t>シボウジ</t>
    </rPh>
    <rPh sb="8" eb="10">
      <t>ガゾウ</t>
    </rPh>
    <rPh sb="10" eb="12">
      <t>シンダン</t>
    </rPh>
    <rPh sb="12" eb="13">
      <t>シツ</t>
    </rPh>
    <phoneticPr fontId="5"/>
  </si>
  <si>
    <t>該当なし（解剖室）</t>
    <rPh sb="0" eb="2">
      <t>ガイトウ</t>
    </rPh>
    <rPh sb="5" eb="7">
      <t>カイボウ</t>
    </rPh>
    <rPh sb="7" eb="8">
      <t>シツ</t>
    </rPh>
    <phoneticPr fontId="5"/>
  </si>
  <si>
    <t>(9) 産科医療機関施設整備事業</t>
  </si>
  <si>
    <t>_16_新興感染症対応力強化事業_協定締結医療機関施設整備事業</t>
  </si>
  <si>
    <t>該当なし（病室）</t>
    <rPh sb="0" eb="2">
      <t>ガイトウ</t>
    </rPh>
    <rPh sb="5" eb="7">
      <t>ビョウシツ</t>
    </rPh>
    <phoneticPr fontId="5"/>
  </si>
  <si>
    <t>該当なし（病棟）</t>
    <rPh sb="0" eb="2">
      <t>ガイトウ</t>
    </rPh>
    <rPh sb="5" eb="7">
      <t>ビョウトウ</t>
    </rPh>
    <phoneticPr fontId="5"/>
  </si>
  <si>
    <t>該当なし（個人防護具）</t>
    <rPh sb="0" eb="2">
      <t>ガイトウ</t>
    </rPh>
    <rPh sb="5" eb="7">
      <t>コジン</t>
    </rPh>
    <rPh sb="7" eb="9">
      <t>ボウゴ</t>
    </rPh>
    <rPh sb="9" eb="10">
      <t>グ</t>
    </rPh>
    <phoneticPr fontId="5"/>
  </si>
  <si>
    <t>(10) 分娩取扱施設施設整備事業</t>
  </si>
  <si>
    <t>_17_重点医師偏在対策支援区域における診療所の承継・開業支援事業</t>
  </si>
  <si>
    <t>地域医療介護総合確保基金</t>
    <rPh sb="0" eb="2">
      <t>チイキ</t>
    </rPh>
    <rPh sb="2" eb="4">
      <t>イリョウ</t>
    </rPh>
    <rPh sb="4" eb="6">
      <t>カイゴ</t>
    </rPh>
    <rPh sb="6" eb="8">
      <t>ソウゴウ</t>
    </rPh>
    <rPh sb="8" eb="10">
      <t>カクホ</t>
    </rPh>
    <rPh sb="10" eb="12">
      <t>キキン</t>
    </rPh>
    <phoneticPr fontId="5"/>
  </si>
  <si>
    <t>記入例２</t>
    <rPh sb="0" eb="2">
      <t>キニュウ</t>
    </rPh>
    <rPh sb="2" eb="3">
      <t>レイ</t>
    </rPh>
    <phoneticPr fontId="5"/>
  </si>
  <si>
    <t>15　地域災害拠点病院施設整備事業</t>
  </si>
  <si>
    <t>総事業費</t>
    <rPh sb="0" eb="1">
      <t>ソウ</t>
    </rPh>
    <rPh sb="1" eb="3">
      <t>ジギョウ</t>
    </rPh>
    <rPh sb="3" eb="4">
      <t>ヒ</t>
    </rPh>
    <phoneticPr fontId="5"/>
  </si>
  <si>
    <t>医療施設等施設整備費補助金</t>
    <rPh sb="0" eb="4">
      <t>イリョウシセツ</t>
    </rPh>
    <rPh sb="4" eb="5">
      <t>トウ</t>
    </rPh>
    <rPh sb="5" eb="7">
      <t>シセツ</t>
    </rPh>
    <rPh sb="7" eb="9">
      <t>セイビ</t>
    </rPh>
    <rPh sb="9" eb="10">
      <t>ヒ</t>
    </rPh>
    <rPh sb="10" eb="13">
      <t>ホジョキン</t>
    </rPh>
    <phoneticPr fontId="5"/>
  </si>
  <si>
    <t>補助単価</t>
    <rPh sb="0" eb="2">
      <t>ホジョ</t>
    </rPh>
    <rPh sb="2" eb="4">
      <t>タンカ</t>
    </rPh>
    <phoneticPr fontId="5"/>
  </si>
  <si>
    <t>基準額</t>
    <rPh sb="0" eb="2">
      <t>キジュン</t>
    </rPh>
    <rPh sb="2" eb="3">
      <t>ガク</t>
    </rPh>
    <phoneticPr fontId="5"/>
  </si>
  <si>
    <t>選定額</t>
  </si>
  <si>
    <t>D</t>
  </si>
  <si>
    <t>６　小児救急医療拠点病院施設整備事業</t>
  </si>
  <si>
    <t>該当なし（厚労大臣が認める場合）</t>
    <rPh sb="0" eb="2">
      <t>ガイトウ</t>
    </rPh>
    <rPh sb="5" eb="7">
      <t>コウロウ</t>
    </rPh>
    <rPh sb="7" eb="9">
      <t>ダイジン</t>
    </rPh>
    <rPh sb="10" eb="11">
      <t>ミト</t>
    </rPh>
    <rPh sb="13" eb="15">
      <t>バアイ</t>
    </rPh>
    <phoneticPr fontId="5"/>
  </si>
  <si>
    <t>F</t>
  </si>
  <si>
    <t>％</t>
  </si>
  <si>
    <t>５　救命救急センター施設整備事業</t>
  </si>
  <si>
    <t>職員諸手当</t>
  </si>
  <si>
    <t>記入例１</t>
    <rPh sb="0" eb="2">
      <t>キニュウ</t>
    </rPh>
    <rPh sb="2" eb="3">
      <t>レイ</t>
    </rPh>
    <phoneticPr fontId="5"/>
  </si>
  <si>
    <t>H</t>
  </si>
  <si>
    <t>入院患者減少率
（２～10で選択）
※小数点以下は切り捨て</t>
    <rPh sb="0" eb="2">
      <t>ニュウイン</t>
    </rPh>
    <rPh sb="2" eb="4">
      <t>カンジャ</t>
    </rPh>
    <rPh sb="14" eb="16">
      <t>センタク</t>
    </rPh>
    <rPh sb="19" eb="22">
      <t>ショウスウテン</t>
    </rPh>
    <rPh sb="22" eb="24">
      <t>イカ</t>
    </rPh>
    <rPh sb="25" eb="26">
      <t>キ</t>
    </rPh>
    <rPh sb="27" eb="28">
      <t>ス</t>
    </rPh>
    <phoneticPr fontId="5"/>
  </si>
  <si>
    <t>合計</t>
  </si>
  <si>
    <t>臨床研修病院施設整備事業</t>
  </si>
  <si>
    <t>小児中核病院</t>
    <rPh sb="0" eb="2">
      <t>ショウニ</t>
    </rPh>
    <rPh sb="2" eb="4">
      <t>チュウカク</t>
    </rPh>
    <rPh sb="4" eb="6">
      <t>ビョウイン</t>
    </rPh>
    <phoneticPr fontId="5"/>
  </si>
  <si>
    <t>職員基本給</t>
  </si>
  <si>
    <t>諸謝金</t>
  </si>
  <si>
    <t xml:space="preserve">社会保険料 </t>
  </si>
  <si>
    <t>(8) 離島等患者宿泊施設施設整備事業</t>
  </si>
  <si>
    <t>小児医療施設支援事業　経費所要額調　様式</t>
    <rPh sb="11" eb="13">
      <t>ケイヒ</t>
    </rPh>
    <rPh sb="13" eb="15">
      <t>ショヨウ</t>
    </rPh>
    <rPh sb="15" eb="16">
      <t>ガク</t>
    </rPh>
    <rPh sb="16" eb="17">
      <t>シラ</t>
    </rPh>
    <phoneticPr fontId="5"/>
  </si>
  <si>
    <t>第１号様式_別紙２（当初）</t>
    <rPh sb="6" eb="8">
      <t>ベッシ</t>
    </rPh>
    <rPh sb="10" eb="12">
      <t>トウショ</t>
    </rPh>
    <phoneticPr fontId="5"/>
  </si>
  <si>
    <t>令和５年度における15歳未満の入院患者数</t>
  </si>
  <si>
    <t>令和６年度における15歳未満の入院患者数</t>
  </si>
  <si>
    <t>13（２）　医療施設近代化施設整備事業（結核病棟改修等整備事業）</t>
  </si>
  <si>
    <t>地域連携周産期支援事業（産科施設のうち施設）</t>
    <rPh sb="12" eb="14">
      <t>サンカ</t>
    </rPh>
    <rPh sb="14" eb="16">
      <t>シセツ</t>
    </rPh>
    <rPh sb="19" eb="21">
      <t>シセツ</t>
    </rPh>
    <phoneticPr fontId="5"/>
  </si>
  <si>
    <t>交付申請する小児病床に従事する医師・看護師・看護補助者に係る下記の経費
・職員基本給
・職員諸手当
・諸謝金
・社会保険料</t>
  </si>
  <si>
    <t>G＝D*E*F</t>
  </si>
  <si>
    <t>I=D*H/100</t>
  </si>
  <si>
    <t>床</t>
    <rPh sb="0" eb="1">
      <t>ユカ</t>
    </rPh>
    <phoneticPr fontId="5"/>
  </si>
  <si>
    <t>小児地域医療センター</t>
    <rPh sb="0" eb="2">
      <t>ショウニ</t>
    </rPh>
    <rPh sb="2" eb="4">
      <t>チイキ</t>
    </rPh>
    <rPh sb="4" eb="6">
      <t>イリョウ</t>
    </rPh>
    <phoneticPr fontId="5"/>
  </si>
  <si>
    <t>28　看護師の特定行為に係る指定研修機関等施設整備事業</t>
  </si>
  <si>
    <t>死亡時画像診断システム施設整備事業</t>
  </si>
  <si>
    <t>選定額×補助率</t>
    <rPh sb="0" eb="2">
      <t>センテイ</t>
    </rPh>
    <rPh sb="2" eb="3">
      <t>ガク</t>
    </rPh>
    <rPh sb="4" eb="7">
      <t>ホジョリツ</t>
    </rPh>
    <phoneticPr fontId="5"/>
  </si>
  <si>
    <t>10　分娩取扱施設施設整備事業</t>
  </si>
  <si>
    <t>事業区分（様式２，４，５用）</t>
    <rPh sb="0" eb="2">
      <t>ジギョウ</t>
    </rPh>
    <rPh sb="2" eb="4">
      <t>クブン</t>
    </rPh>
    <rPh sb="5" eb="7">
      <t>ヨウシキ</t>
    </rPh>
    <rPh sb="12" eb="13">
      <t>ヨウ</t>
    </rPh>
    <phoneticPr fontId="5"/>
  </si>
  <si>
    <t>(6) へき地医療拠点病院施設整備事業</t>
  </si>
  <si>
    <t>所要額計算</t>
    <rPh sb="0" eb="3">
      <t>ショヨウガク</t>
    </rPh>
    <rPh sb="3" eb="5">
      <t>ケイサン</t>
    </rPh>
    <phoneticPr fontId="5"/>
  </si>
  <si>
    <t>国庫補助ラインナップ</t>
    <rPh sb="0" eb="2">
      <t>コッコ</t>
    </rPh>
    <rPh sb="2" eb="4">
      <t>ホジョ</t>
    </rPh>
    <phoneticPr fontId="5"/>
  </si>
  <si>
    <t>(1) へき地診療所施設整備事業</t>
  </si>
  <si>
    <t>生産性向上・職場環境整備等支援事業</t>
  </si>
  <si>
    <t>病床数適正化支援事業</t>
    <rPh sb="2" eb="3">
      <t>カズ</t>
    </rPh>
    <rPh sb="3" eb="6">
      <t>テキセイカ</t>
    </rPh>
    <phoneticPr fontId="5"/>
  </si>
  <si>
    <t>医療施設等経営強化緊急支援執行事業</t>
  </si>
  <si>
    <t>地域連携周産期支援事業（産科施設のうち設備）</t>
    <rPh sb="12" eb="14">
      <t>サンカ</t>
    </rPh>
    <rPh sb="14" eb="16">
      <t>シセツ</t>
    </rPh>
    <rPh sb="19" eb="21">
      <t>セツビ</t>
    </rPh>
    <phoneticPr fontId="5"/>
  </si>
  <si>
    <t>(12) 有床診療所等スプリンクラー等施設整備事業</t>
  </si>
  <si>
    <t>へき地保健指導所施設整備事業</t>
  </si>
  <si>
    <t>へき地医療拠点病院施設整備事業</t>
  </si>
  <si>
    <t>１　休日夜間急患センター施設整備事業</t>
  </si>
  <si>
    <t>２　病院群輪番制病院及び共同利用型病院施設整備事業</t>
  </si>
  <si>
    <t>７　小児初期救急センター施設整備事業</t>
  </si>
  <si>
    <t>８　小児集中治療室施設整備事業</t>
  </si>
  <si>
    <t>11　地域療育支援施設施設整備事業</t>
  </si>
  <si>
    <t>13（１）　医療施設近代化施設整備事業（精神病棟改修等整備事業）</t>
    <rPh sb="20" eb="22">
      <t>セイシン</t>
    </rPh>
    <rPh sb="22" eb="24">
      <t>ビョウトウ</t>
    </rPh>
    <rPh sb="24" eb="26">
      <t>カイシュウ</t>
    </rPh>
    <rPh sb="26" eb="27">
      <t>トウ</t>
    </rPh>
    <rPh sb="27" eb="31">
      <t>セイビジギョウ</t>
    </rPh>
    <phoneticPr fontId="5"/>
  </si>
  <si>
    <t>13（３）　医療施設近代化施設整備事業（診療所）</t>
    <rPh sb="20" eb="23">
      <t>シンリョウジョ</t>
    </rPh>
    <phoneticPr fontId="27"/>
  </si>
  <si>
    <t>13（５）　医療施設近代化施設整備事業（介護老人保健施設等整備事業）</t>
    <rPh sb="28" eb="29">
      <t>トウ</t>
    </rPh>
    <rPh sb="29" eb="33">
      <t>セイビジギョウ</t>
    </rPh>
    <phoneticPr fontId="5"/>
  </si>
  <si>
    <t>21　特定地域病院施設整備事業</t>
  </si>
  <si>
    <t>22　医療施設土砂災害防止施設整備事業</t>
    <rPh sb="3" eb="5">
      <t>イリョウ</t>
    </rPh>
    <rPh sb="5" eb="7">
      <t>シセツ</t>
    </rPh>
    <rPh sb="7" eb="9">
      <t>ドシャ</t>
    </rPh>
    <rPh sb="9" eb="11">
      <t>サイガイ</t>
    </rPh>
    <rPh sb="11" eb="13">
      <t>ボウシ</t>
    </rPh>
    <rPh sb="13" eb="15">
      <t>シセツ</t>
    </rPh>
    <rPh sb="15" eb="17">
      <t>セイビ</t>
    </rPh>
    <rPh sb="17" eb="19">
      <t>ジギョウ</t>
    </rPh>
    <phoneticPr fontId="27"/>
  </si>
  <si>
    <t>23　医療施設耐震整備事業</t>
  </si>
  <si>
    <t>26　医療機器管理室施設整備事業</t>
  </si>
  <si>
    <t>医師臨床研修病院研修医環境整備事業</t>
  </si>
  <si>
    <t>離島等患者宿泊施設施設整備事業</t>
  </si>
  <si>
    <t>産科医療機関施設整備事業</t>
  </si>
  <si>
    <t>17　重点医師偏在対策支援区域における診療所の承継・開業支援事業</t>
  </si>
  <si>
    <t>２　過疎地域等特定診療所施設整備事業</t>
  </si>
  <si>
    <t>４　研修医のための研修施設整備事業</t>
  </si>
  <si>
    <t>７　医師臨床研修病院研修医環境整備事業</t>
  </si>
  <si>
    <t>８　離島等患者宿泊施設施設整備事業</t>
  </si>
  <si>
    <t>11　解剖・死亡時画像診断等施設整備事業</t>
    <rPh sb="3" eb="5">
      <t>カイボウ</t>
    </rPh>
    <rPh sb="6" eb="9">
      <t>シボウジ</t>
    </rPh>
    <rPh sb="9" eb="11">
      <t>ガゾウ</t>
    </rPh>
    <rPh sb="11" eb="13">
      <t>シンダン</t>
    </rPh>
    <phoneticPr fontId="5"/>
  </si>
  <si>
    <t>14　院内感染対策施設整備事業</t>
  </si>
  <si>
    <t>16　新興感染症対応力強化事業（協定締結医療機関施設整備事業）</t>
  </si>
  <si>
    <t>南海トラフ地震に係る津波避難対策緊急事業</t>
  </si>
  <si>
    <t>K＝J×補助率（1/2）</t>
    <rPh sb="4" eb="7">
      <t>ホジョリツ</t>
    </rPh>
    <phoneticPr fontId="5"/>
  </si>
  <si>
    <t>所要額</t>
    <rPh sb="0" eb="3">
      <t>ショヨウガク</t>
    </rPh>
    <phoneticPr fontId="5"/>
  </si>
  <si>
    <t>第１号様式_別紙１（当初）</t>
    <rPh sb="10" eb="12">
      <t>トウショ</t>
    </rPh>
    <phoneticPr fontId="5"/>
  </si>
  <si>
    <t>申　　請　　額　　算　　出　　調　　書</t>
    <rPh sb="0" eb="1">
      <t>シン</t>
    </rPh>
    <rPh sb="3" eb="4">
      <t>ショウ</t>
    </rPh>
    <rPh sb="6" eb="7">
      <t>ガク</t>
    </rPh>
    <rPh sb="9" eb="10">
      <t>サン</t>
    </rPh>
    <rPh sb="12" eb="13">
      <t>シュツ</t>
    </rPh>
    <rPh sb="15" eb="16">
      <t>ツキ</t>
    </rPh>
    <rPh sb="18" eb="19">
      <t>ショ</t>
    </rPh>
    <phoneticPr fontId="5"/>
  </si>
  <si>
    <t>第１号様式_別紙２内訳（当初）</t>
  </si>
  <si>
    <t>L=K
（千円未満切捨）</t>
    <rPh sb="5" eb="7">
      <t>センエン</t>
    </rPh>
    <rPh sb="7" eb="9">
      <t>ミマン</t>
    </rPh>
    <rPh sb="9" eb="11">
      <t>キリス</t>
    </rPh>
    <phoneticPr fontId="5"/>
  </si>
  <si>
    <t>寄付金及び
その他収入</t>
    <rPh sb="0" eb="3">
      <t>キフキン</t>
    </rPh>
    <rPh sb="3" eb="4">
      <t>オヨ</t>
    </rPh>
    <rPh sb="8" eb="9">
      <t>タ</t>
    </rPh>
    <rPh sb="9" eb="11">
      <t>シュウニュウ</t>
    </rPh>
    <phoneticPr fontId="5"/>
  </si>
  <si>
    <t>令和６年度における入院患者数（15歳未満）が、令和５年度における入院患者数（15歳未満）の前年比
（ｰ２％以上、ｰ10％が上限）</t>
    <rPh sb="9" eb="11">
      <t>ニュウイン</t>
    </rPh>
    <rPh sb="11" eb="14">
      <t>カンジャスウ</t>
    </rPh>
    <rPh sb="40" eb="41">
      <t>サイ</t>
    </rPh>
    <rPh sb="41" eb="43">
      <t>ミマン</t>
    </rPh>
    <rPh sb="45" eb="47">
      <t>ゼンネン</t>
    </rPh>
    <rPh sb="47" eb="48">
      <t>ヒ</t>
    </rPh>
    <rPh sb="53" eb="55">
      <t>イジョウ</t>
    </rPh>
    <rPh sb="61" eb="63">
      <t>ジョウゲン</t>
    </rPh>
    <phoneticPr fontId="5"/>
  </si>
  <si>
    <t>区分</t>
    <rPh sb="0" eb="2">
      <t>クブン</t>
    </rPh>
    <phoneticPr fontId="5"/>
  </si>
  <si>
    <t>算出内訳</t>
  </si>
  <si>
    <t>（単位：円）</t>
    <rPh sb="1" eb="3">
      <t>タンイ</t>
    </rPh>
    <rPh sb="4" eb="5">
      <t>エン</t>
    </rPh>
    <phoneticPr fontId="5"/>
  </si>
  <si>
    <t>精　　算　　額　　算　　出　　調　　書</t>
    <rPh sb="0" eb="1">
      <t>セイ</t>
    </rPh>
    <rPh sb="3" eb="4">
      <t>サン</t>
    </rPh>
    <rPh sb="6" eb="7">
      <t>ガク</t>
    </rPh>
    <rPh sb="9" eb="10">
      <t>サン</t>
    </rPh>
    <rPh sb="12" eb="13">
      <t>シュツ</t>
    </rPh>
    <rPh sb="15" eb="16">
      <t>ツキ</t>
    </rPh>
    <rPh sb="18" eb="19">
      <t>ショ</t>
    </rPh>
    <phoneticPr fontId="5"/>
  </si>
  <si>
    <t>事業費</t>
    <rPh sb="0" eb="3">
      <t>ジギョウヒ</t>
    </rPh>
    <phoneticPr fontId="5"/>
  </si>
  <si>
    <t>第２号様式_別紙１（変更）</t>
    <rPh sb="10" eb="12">
      <t>ヘンコウ</t>
    </rPh>
    <phoneticPr fontId="5"/>
  </si>
  <si>
    <t>第２号様式_別紙２（変更）</t>
    <rPh sb="6" eb="8">
      <t>ベッシ</t>
    </rPh>
    <rPh sb="10" eb="12">
      <t>ヘンコウ</t>
    </rPh>
    <phoneticPr fontId="5"/>
  </si>
  <si>
    <t>第２号様式_別紙２内訳（変更）</t>
    <rPh sb="12" eb="14">
      <t>ヘンコウ</t>
    </rPh>
    <phoneticPr fontId="5"/>
  </si>
  <si>
    <t>第３号様式_別紙１（実績）</t>
    <rPh sb="10" eb="12">
      <t>ジッセキ</t>
    </rPh>
    <phoneticPr fontId="5"/>
  </si>
  <si>
    <t>第３号様式_別紙２（実績）</t>
    <rPh sb="6" eb="8">
      <t>ベッシ</t>
    </rPh>
    <rPh sb="10" eb="12">
      <t>ジッセキ</t>
    </rPh>
    <phoneticPr fontId="5"/>
  </si>
  <si>
    <t>第３号様式_別紙２内訳（実績）</t>
    <rPh sb="12" eb="14">
      <t>ジッセキ</t>
    </rPh>
    <phoneticPr fontId="5"/>
  </si>
  <si>
    <r>
      <t>事  業</t>
    </r>
    <r>
      <rPr>
        <sz val="14"/>
        <color auto="1"/>
        <rFont val="ＭＳ Ｐゴシック"/>
      </rPr>
      <t xml:space="preserve">  区  分</t>
    </r>
    <rPh sb="0" eb="1">
      <t>ジ</t>
    </rPh>
    <rPh sb="3" eb="4">
      <t>ギョウ</t>
    </rPh>
    <rPh sb="6" eb="7">
      <t>ク</t>
    </rPh>
    <rPh sb="9" eb="10">
      <t>ブン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</si>
</sst>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0.0%"/>
    <numFmt numFmtId="178" formatCode="#,##0_ "/>
    <numFmt numFmtId="179" formatCode="#,##0_);[Red]\(#,##0\)"/>
  </numFmts>
  <fonts count="28">
    <font>
      <sz val="11"/>
      <color theme="1"/>
      <name val="ＭＳ Ｐゴシック"/>
      <family val="3"/>
      <scheme val="minor"/>
    </font>
    <font>
      <sz val="11"/>
      <color auto="1"/>
      <name val="明朝"/>
      <family val="1"/>
    </font>
    <font>
      <sz val="11"/>
      <color auto="1"/>
      <name val="ＭＳ Ｐ明朝"/>
      <family val="1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9"/>
      <color auto="1"/>
      <name val="ＭＳ Ｐゴシック"/>
      <family val="3"/>
    </font>
    <font>
      <strike/>
      <sz val="9"/>
      <color auto="1"/>
      <name val="ＭＳ Ｐゴシック"/>
      <family val="3"/>
    </font>
    <font>
      <strike/>
      <sz val="11"/>
      <color auto="1"/>
      <name val="ＭＳ Ｐゴシック"/>
      <family val="3"/>
    </font>
    <font>
      <u/>
      <sz val="9"/>
      <color auto="1"/>
      <name val="ＭＳ Ｐゴシック"/>
      <family val="3"/>
    </font>
    <font>
      <sz val="20"/>
      <color auto="1"/>
      <name val="ＭＳ Ｐゴシック"/>
      <family val="3"/>
      <scheme val="minor"/>
    </font>
    <font>
      <b/>
      <sz val="36"/>
      <color auto="1"/>
      <name val="メイリオ"/>
      <family val="3"/>
    </font>
    <font>
      <sz val="11"/>
      <color auto="1"/>
      <name val="メイリオ"/>
      <family val="3"/>
    </font>
    <font>
      <sz val="14"/>
      <color auto="1"/>
      <name val="メイリオ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sz val="11"/>
      <color theme="1"/>
      <name val="ＭＳ 明朝"/>
      <family val="1"/>
    </font>
    <font>
      <sz val="18"/>
      <color auto="1"/>
      <name val="ＭＳ 明朝"/>
      <family val="1"/>
    </font>
    <font>
      <sz val="9"/>
      <color indexed="8"/>
      <name val="ＭＳ Ｐゴシック"/>
      <family val="3"/>
    </font>
    <font>
      <sz val="6"/>
      <color auto="1"/>
      <name val="ＭＳ Ｐ明朝"/>
      <family val="1"/>
    </font>
    <font>
      <sz val="11"/>
      <color theme="1"/>
      <name val="ＭＳ Ｐゴシック"/>
      <family val="3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0.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8"/>
        <bgColor indexed="64"/>
      </patternFill>
    </fill>
  </fills>
  <borders count="58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medium">
        <color rgb="FF000000"/>
      </right>
      <top style="double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ck">
        <color rgb="FF000000"/>
      </right>
      <top style="double">
        <color indexed="64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4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shrinkToFit="1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6" fontId="7" fillId="2" borderId="9" xfId="0" applyNumberFormat="1" applyFont="1" applyFill="1" applyBorder="1" applyAlignment="1">
      <alignment vertical="center" shrinkToFit="1"/>
    </xf>
    <xf numFmtId="176" fontId="7" fillId="0" borderId="10" xfId="0" applyNumberFormat="1" applyFont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4" fillId="3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15" fillId="0" borderId="0" xfId="0" applyFo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0" borderId="33" xfId="0" applyFont="1" applyBorder="1">
      <alignment vertical="center"/>
    </xf>
    <xf numFmtId="0" fontId="17" fillId="0" borderId="34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18" fillId="2" borderId="35" xfId="0" applyFont="1" applyFill="1" applyBorder="1" applyAlignment="1">
      <alignment horizontal="center" vertical="center" wrapText="1"/>
    </xf>
    <xf numFmtId="38" fontId="17" fillId="2" borderId="20" xfId="10" applyFont="1" applyFill="1" applyBorder="1" applyAlignment="1">
      <alignment horizontal="center" vertical="center" wrapText="1"/>
    </xf>
    <xf numFmtId="38" fontId="17" fillId="2" borderId="36" xfId="10" applyFont="1" applyFill="1" applyBorder="1" applyAlignment="1">
      <alignment horizontal="center" vertical="center" wrapText="1"/>
    </xf>
    <xf numFmtId="38" fontId="17" fillId="6" borderId="37" xfId="10" applyFont="1" applyFill="1" applyBorder="1" applyAlignment="1">
      <alignment horizontal="center" vertical="center" wrapText="1"/>
    </xf>
    <xf numFmtId="38" fontId="17" fillId="6" borderId="38" xfId="1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right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177" fontId="17" fillId="7" borderId="20" xfId="11" applyNumberFormat="1" applyFont="1" applyFill="1" applyBorder="1" applyAlignment="1">
      <alignment horizontal="center" vertical="center" wrapText="1"/>
    </xf>
    <xf numFmtId="177" fontId="17" fillId="7" borderId="36" xfId="11" applyNumberFormat="1" applyFont="1" applyFill="1" applyBorder="1" applyAlignment="1">
      <alignment horizontal="center" vertical="center" wrapText="1"/>
    </xf>
    <xf numFmtId="9" fontId="17" fillId="7" borderId="39" xfId="11" applyFont="1" applyFill="1" applyBorder="1" applyAlignment="1">
      <alignment horizontal="center" vertical="center" wrapText="1"/>
    </xf>
    <xf numFmtId="9" fontId="17" fillId="7" borderId="20" xfId="11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6" fillId="0" borderId="41" xfId="0" applyFont="1" applyBorder="1">
      <alignment vertical="center"/>
    </xf>
    <xf numFmtId="0" fontId="17" fillId="0" borderId="42" xfId="0" applyFont="1" applyBorder="1">
      <alignment vertical="center"/>
    </xf>
    <xf numFmtId="0" fontId="17" fillId="0" borderId="43" xfId="0" applyFont="1" applyBorder="1">
      <alignment vertical="center"/>
    </xf>
    <xf numFmtId="0" fontId="17" fillId="0" borderId="23" xfId="0" applyFont="1" applyBorder="1">
      <alignment vertical="center"/>
    </xf>
    <xf numFmtId="0" fontId="17" fillId="0" borderId="44" xfId="0" applyFont="1" applyBorder="1">
      <alignment vertical="center"/>
    </xf>
    <xf numFmtId="0" fontId="17" fillId="0" borderId="45" xfId="0" applyFont="1" applyBorder="1">
      <alignment vertical="center"/>
    </xf>
    <xf numFmtId="0" fontId="17" fillId="2" borderId="32" xfId="0" applyFont="1" applyFill="1" applyBorder="1" applyAlignment="1">
      <alignment horizontal="center" vertical="center" wrapText="1"/>
    </xf>
    <xf numFmtId="0" fontId="6" fillId="0" borderId="46" xfId="0" applyFont="1" applyBorder="1">
      <alignment vertical="center"/>
    </xf>
    <xf numFmtId="0" fontId="18" fillId="7" borderId="27" xfId="0" applyFont="1" applyFill="1" applyBorder="1" applyAlignment="1">
      <alignment horizontal="center" vertical="center" wrapText="1"/>
    </xf>
    <xf numFmtId="178" fontId="17" fillId="7" borderId="20" xfId="0" applyNumberFormat="1" applyFont="1" applyFill="1" applyBorder="1" applyAlignment="1">
      <alignment horizontal="center" vertical="center" wrapText="1"/>
    </xf>
    <xf numFmtId="3" fontId="17" fillId="7" borderId="36" xfId="0" applyNumberFormat="1" applyFont="1" applyFill="1" applyBorder="1" applyAlignment="1">
      <alignment horizontal="center" vertical="center" wrapText="1"/>
    </xf>
    <xf numFmtId="178" fontId="17" fillId="8" borderId="37" xfId="0" applyNumberFormat="1" applyFont="1" applyFill="1" applyBorder="1" applyAlignment="1">
      <alignment horizontal="center" vertical="center" wrapText="1"/>
    </xf>
    <xf numFmtId="178" fontId="17" fillId="7" borderId="21" xfId="0" applyNumberFormat="1" applyFont="1" applyFill="1" applyBorder="1" applyAlignment="1">
      <alignment horizontal="center" vertical="center" wrapText="1"/>
    </xf>
    <xf numFmtId="178" fontId="17" fillId="7" borderId="32" xfId="0" applyNumberFormat="1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left" vertical="center" wrapText="1"/>
    </xf>
    <xf numFmtId="178" fontId="17" fillId="2" borderId="20" xfId="0" applyNumberFormat="1" applyFont="1" applyFill="1" applyBorder="1" applyAlignment="1">
      <alignment horizontal="center" vertical="center" wrapText="1"/>
    </xf>
    <xf numFmtId="178" fontId="17" fillId="2" borderId="36" xfId="0" applyNumberFormat="1" applyFont="1" applyFill="1" applyBorder="1" applyAlignment="1">
      <alignment horizontal="center" vertical="center" wrapText="1"/>
    </xf>
    <xf numFmtId="178" fontId="17" fillId="6" borderId="37" xfId="0" applyNumberFormat="1" applyFont="1" applyFill="1" applyBorder="1" applyAlignment="1">
      <alignment horizontal="center" vertical="center" wrapText="1"/>
    </xf>
    <xf numFmtId="0" fontId="18" fillId="7" borderId="43" xfId="0" applyFont="1" applyFill="1" applyBorder="1" applyAlignment="1">
      <alignment horizontal="center" vertical="center" wrapText="1"/>
    </xf>
    <xf numFmtId="178" fontId="17" fillId="7" borderId="47" xfId="0" applyNumberFormat="1" applyFont="1" applyFill="1" applyBorder="1" applyAlignment="1">
      <alignment horizontal="center" vertical="center" wrapText="1"/>
    </xf>
    <xf numFmtId="178" fontId="17" fillId="7" borderId="48" xfId="0" applyNumberFormat="1" applyFont="1" applyFill="1" applyBorder="1" applyAlignment="1">
      <alignment horizontal="center" vertical="center" wrapText="1"/>
    </xf>
    <xf numFmtId="179" fontId="17" fillId="7" borderId="21" xfId="9" applyNumberFormat="1" applyFont="1" applyFill="1" applyBorder="1" applyAlignment="1">
      <alignment horizontal="center" vertical="center" wrapText="1"/>
    </xf>
    <xf numFmtId="179" fontId="17" fillId="7" borderId="48" xfId="9" applyNumberFormat="1" applyFont="1" applyFill="1" applyBorder="1" applyAlignment="1">
      <alignment horizontal="center" vertical="center"/>
    </xf>
    <xf numFmtId="179" fontId="17" fillId="7" borderId="20" xfId="9" applyNumberFormat="1" applyFont="1" applyFill="1" applyBorder="1" applyAlignment="1">
      <alignment horizontal="center" vertical="center"/>
    </xf>
    <xf numFmtId="178" fontId="6" fillId="4" borderId="24" xfId="0" applyNumberFormat="1" applyFont="1" applyFill="1" applyBorder="1" applyAlignment="1">
      <alignment horizontal="center" vertical="center"/>
    </xf>
    <xf numFmtId="12" fontId="17" fillId="7" borderId="20" xfId="0" applyNumberFormat="1" applyFont="1" applyFill="1" applyBorder="1" applyAlignment="1">
      <alignment horizontal="center" vertical="center" wrapText="1"/>
    </xf>
    <xf numFmtId="12" fontId="17" fillId="7" borderId="36" xfId="9" applyNumberFormat="1" applyFont="1" applyFill="1" applyBorder="1" applyAlignment="1">
      <alignment horizontal="center" vertical="center" wrapText="1"/>
    </xf>
    <xf numFmtId="12" fontId="17" fillId="7" borderId="49" xfId="9" applyNumberFormat="1" applyFont="1" applyFill="1" applyBorder="1" applyAlignment="1">
      <alignment horizontal="center" vertical="center"/>
    </xf>
    <xf numFmtId="12" fontId="17" fillId="7" borderId="37" xfId="9" applyNumberFormat="1" applyFont="1" applyFill="1" applyBorder="1" applyAlignment="1">
      <alignment horizontal="center" vertical="center"/>
    </xf>
    <xf numFmtId="179" fontId="17" fillId="7" borderId="36" xfId="9" applyNumberFormat="1" applyFont="1" applyFill="1" applyBorder="1" applyAlignment="1">
      <alignment horizontal="center" vertical="center" wrapText="1"/>
    </xf>
    <xf numFmtId="179" fontId="17" fillId="7" borderId="49" xfId="9" applyNumberFormat="1" applyFont="1" applyFill="1" applyBorder="1" applyAlignment="1">
      <alignment horizontal="center" vertical="center"/>
    </xf>
    <xf numFmtId="179" fontId="17" fillId="7" borderId="37" xfId="9" applyNumberFormat="1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vertical="center" wrapText="1"/>
    </xf>
    <xf numFmtId="0" fontId="6" fillId="0" borderId="24" xfId="0" applyFont="1" applyBorder="1">
      <alignment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9" fillId="0" borderId="0" xfId="3" applyFont="1" applyAlignment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20" fillId="0" borderId="0" xfId="3" applyFont="1" applyAlignment="1" applyProtection="1">
      <alignment vertical="center"/>
      <protection locked="0"/>
    </xf>
    <xf numFmtId="0" fontId="20" fillId="0" borderId="28" xfId="3" applyFont="1" applyBorder="1" applyAlignment="1" applyProtection="1">
      <alignment horizontal="center" vertical="center"/>
      <protection locked="0"/>
    </xf>
    <xf numFmtId="0" fontId="21" fillId="0" borderId="52" xfId="3" applyFont="1" applyBorder="1" applyAlignment="1" applyProtection="1">
      <alignment horizontal="center" vertical="center"/>
      <protection locked="0"/>
    </xf>
    <xf numFmtId="0" fontId="20" fillId="0" borderId="53" xfId="3" applyFont="1" applyBorder="1" applyAlignment="1" applyProtection="1">
      <alignment horizontal="left" vertical="center" wrapText="1" shrinkToFit="1"/>
      <protection locked="0"/>
    </xf>
    <xf numFmtId="0" fontId="21" fillId="0" borderId="53" xfId="3" applyFont="1" applyBorder="1" applyAlignment="1" applyProtection="1">
      <alignment horizontal="left" vertical="center" shrinkToFit="1"/>
      <protection locked="0"/>
    </xf>
    <xf numFmtId="0" fontId="20" fillId="0" borderId="53" xfId="3" applyFont="1" applyBorder="1" applyAlignment="1" applyProtection="1">
      <alignment horizontal="left" vertical="center" shrinkToFit="1"/>
      <protection locked="0"/>
    </xf>
    <xf numFmtId="0" fontId="21" fillId="0" borderId="28" xfId="3" applyFont="1" applyBorder="1" applyAlignment="1" applyProtection="1">
      <alignment horizontal="center"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19" fillId="0" borderId="0" xfId="3" applyFont="1" applyAlignment="1" applyProtection="1">
      <alignment horizontal="centerContinuous" vertical="center"/>
      <protection locked="0"/>
    </xf>
    <xf numFmtId="0" fontId="21" fillId="0" borderId="0" xfId="3" applyFont="1" applyAlignment="1" applyProtection="1">
      <alignment vertical="center"/>
      <protection locked="0"/>
    </xf>
    <xf numFmtId="0" fontId="20" fillId="0" borderId="54" xfId="3" applyFont="1" applyBorder="1" applyAlignment="1" applyProtection="1">
      <alignment horizontal="center" vertical="center"/>
      <protection locked="0"/>
    </xf>
    <xf numFmtId="0" fontId="21" fillId="0" borderId="55" xfId="3" applyFont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left" vertical="center" shrinkToFit="1"/>
      <protection locked="0"/>
    </xf>
    <xf numFmtId="0" fontId="21" fillId="0" borderId="0" xfId="3" applyFont="1" applyAlignment="1" applyProtection="1">
      <alignment horizontal="left" vertical="center" shrinkToFit="1"/>
      <protection locked="0"/>
    </xf>
    <xf numFmtId="0" fontId="21" fillId="0" borderId="54" xfId="3" applyFont="1" applyBorder="1" applyAlignment="1" applyProtection="1">
      <alignment horizontal="center" vertical="center"/>
      <protection locked="0"/>
    </xf>
    <xf numFmtId="0" fontId="20" fillId="0" borderId="38" xfId="3" applyFont="1" applyBorder="1" applyAlignment="1" applyProtection="1">
      <alignment horizontal="center" vertical="center"/>
      <protection locked="0"/>
    </xf>
    <xf numFmtId="0" fontId="21" fillId="0" borderId="40" xfId="3" applyFont="1" applyBorder="1" applyAlignment="1" applyProtection="1">
      <alignment horizontal="center" vertical="center"/>
      <protection locked="0"/>
    </xf>
    <xf numFmtId="0" fontId="20" fillId="0" borderId="39" xfId="3" applyFont="1" applyBorder="1" applyAlignment="1" applyProtection="1">
      <alignment horizontal="left" vertical="center" shrinkToFit="1"/>
      <protection locked="0"/>
    </xf>
    <xf numFmtId="0" fontId="21" fillId="0" borderId="39" xfId="3" applyFont="1" applyBorder="1" applyAlignment="1" applyProtection="1">
      <alignment horizontal="left" vertical="center" shrinkToFit="1"/>
      <protection locked="0"/>
    </xf>
    <xf numFmtId="0" fontId="21" fillId="0" borderId="38" xfId="3" applyFont="1" applyBorder="1" applyAlignment="1" applyProtection="1">
      <alignment horizontal="center" vertical="center"/>
      <protection locked="0"/>
    </xf>
    <xf numFmtId="0" fontId="22" fillId="0" borderId="39" xfId="3" applyFont="1" applyBorder="1" applyAlignment="1" applyProtection="1">
      <alignment horizontal="right" vertical="center"/>
      <protection locked="0"/>
    </xf>
    <xf numFmtId="38" fontId="21" fillId="2" borderId="39" xfId="2" applyFont="1" applyFill="1" applyBorder="1" applyAlignment="1" applyProtection="1">
      <alignment vertical="center"/>
      <protection locked="0"/>
    </xf>
    <xf numFmtId="38" fontId="21" fillId="2" borderId="39" xfId="2" applyFont="1" applyFill="1" applyBorder="1" applyAlignment="1" applyProtection="1">
      <alignment horizontal="right" vertical="center"/>
      <protection locked="0"/>
    </xf>
    <xf numFmtId="38" fontId="21" fillId="0" borderId="38" xfId="3" applyNumberFormat="1" applyFont="1" applyBorder="1" applyAlignment="1" applyProtection="1">
      <alignment vertical="center"/>
      <protection locked="0"/>
    </xf>
    <xf numFmtId="0" fontId="21" fillId="0" borderId="53" xfId="3" applyFont="1" applyBorder="1" applyAlignment="1" applyProtection="1">
      <alignment horizontal="right" vertical="center"/>
      <protection locked="0"/>
    </xf>
    <xf numFmtId="0" fontId="21" fillId="2" borderId="53" xfId="3" applyFont="1" applyFill="1" applyBorder="1" applyAlignment="1" applyProtection="1">
      <alignment horizontal="right" vertical="center"/>
      <protection locked="0"/>
    </xf>
    <xf numFmtId="0" fontId="21" fillId="2" borderId="53" xfId="3" applyFont="1" applyFill="1" applyBorder="1" applyAlignment="1" applyProtection="1">
      <alignment vertical="center"/>
      <protection locked="0"/>
    </xf>
    <xf numFmtId="0" fontId="21" fillId="2" borderId="56" xfId="3" applyFont="1" applyFill="1" applyBorder="1" applyAlignment="1" applyProtection="1">
      <alignment vertical="center"/>
      <protection locked="0"/>
    </xf>
    <xf numFmtId="0" fontId="21" fillId="0" borderId="28" xfId="3" applyFont="1" applyBorder="1" applyAlignment="1" applyProtection="1">
      <alignment vertical="center"/>
      <protection locked="0"/>
    </xf>
    <xf numFmtId="0" fontId="21" fillId="2" borderId="57" xfId="3" applyFont="1" applyFill="1" applyBorder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0" fontId="21" fillId="0" borderId="54" xfId="3" applyFont="1" applyBorder="1" applyAlignment="1" applyProtection="1">
      <alignment vertical="center"/>
      <protection locked="0"/>
    </xf>
    <xf numFmtId="0" fontId="20" fillId="9" borderId="57" xfId="3" applyFont="1" applyFill="1" applyBorder="1" applyAlignment="1" applyProtection="1">
      <alignment horizontal="center" vertical="center"/>
      <protection locked="0"/>
    </xf>
    <xf numFmtId="0" fontId="21" fillId="0" borderId="39" xfId="3" applyFont="1" applyBorder="1" applyAlignment="1" applyProtection="1">
      <alignment vertical="center"/>
      <protection locked="0"/>
    </xf>
    <xf numFmtId="0" fontId="21" fillId="2" borderId="39" xfId="3" applyFont="1" applyFill="1" applyBorder="1" applyAlignment="1" applyProtection="1">
      <alignment vertical="center"/>
      <protection locked="0"/>
    </xf>
    <xf numFmtId="0" fontId="21" fillId="2" borderId="37" xfId="3" applyFont="1" applyFill="1" applyBorder="1" applyAlignment="1" applyProtection="1">
      <alignment vertical="center"/>
      <protection locked="0"/>
    </xf>
    <xf numFmtId="0" fontId="21" fillId="0" borderId="38" xfId="3" applyFont="1" applyBorder="1" applyAlignment="1" applyProtection="1">
      <alignment vertical="center"/>
      <protection locked="0"/>
    </xf>
    <xf numFmtId="0" fontId="20" fillId="0" borderId="53" xfId="3" applyFont="1" applyBorder="1" applyAlignment="1" applyProtection="1">
      <alignment vertical="center"/>
      <protection locked="0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left" vertical="center"/>
    </xf>
    <xf numFmtId="12" fontId="0" fillId="10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center" vertical="center"/>
    </xf>
    <xf numFmtId="38" fontId="0" fillId="0" borderId="0" xfId="10" applyFont="1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  <xf numFmtId="0" fontId="0" fillId="14" borderId="0" xfId="0" applyFill="1">
      <alignment vertical="center"/>
    </xf>
    <xf numFmtId="0" fontId="0" fillId="15" borderId="0" xfId="0" applyFont="1" applyFill="1" applyAlignment="1">
      <alignment horizontal="left" vertical="center"/>
    </xf>
    <xf numFmtId="0" fontId="0" fillId="16" borderId="0" xfId="0" applyFill="1">
      <alignment vertical="center"/>
    </xf>
    <xf numFmtId="0" fontId="0" fillId="17" borderId="0" xfId="0" applyFill="1">
      <alignment vertical="center"/>
    </xf>
    <xf numFmtId="0" fontId="0" fillId="18" borderId="0" xfId="0" applyFill="1" applyAlignment="1">
      <alignment horizontal="left" vertical="center"/>
    </xf>
    <xf numFmtId="0" fontId="0" fillId="19" borderId="0" xfId="0" applyFill="1">
      <alignment vertical="center"/>
    </xf>
    <xf numFmtId="3" fontId="0" fillId="0" borderId="0" xfId="0" applyNumberFormat="1">
      <alignment vertical="center"/>
    </xf>
    <xf numFmtId="38" fontId="0" fillId="0" borderId="0" xfId="10" applyFont="1" applyAlignment="1">
      <alignment vertical="center"/>
    </xf>
    <xf numFmtId="38" fontId="0" fillId="0" borderId="0" xfId="10" applyFont="1" applyAlignment="1">
      <alignment horizontal="left" vertical="center"/>
    </xf>
    <xf numFmtId="12" fontId="0" fillId="0" borderId="0" xfId="0" applyNumberFormat="1">
      <alignment vertical="center"/>
    </xf>
    <xf numFmtId="176" fontId="6" fillId="2" borderId="9" xfId="0" applyNumberFormat="1" applyFont="1" applyFill="1" applyBorder="1" applyAlignment="1">
      <alignment vertical="center" shrinkToFit="1"/>
    </xf>
    <xf numFmtId="176" fontId="6" fillId="0" borderId="10" xfId="0" applyNumberFormat="1" applyFont="1" applyBorder="1" applyAlignment="1">
      <alignment horizontal="right" vertical="center" shrinkToFit="1"/>
    </xf>
    <xf numFmtId="0" fontId="9" fillId="0" borderId="0" xfId="3" applyFont="1" applyAlignment="1" applyProtection="1">
      <alignment vertical="center"/>
      <protection locked="0"/>
    </xf>
    <xf numFmtId="0" fontId="24" fillId="0" borderId="0" xfId="3" applyFont="1" applyAlignment="1" applyProtection="1">
      <alignment vertical="center"/>
      <protection locked="0"/>
    </xf>
  </cellXfs>
  <cellStyles count="12">
    <cellStyle name="桁区切り 2" xfId="1"/>
    <cellStyle name="桁区切り 7" xfId="2"/>
    <cellStyle name="標準" xfId="0" builtinId="0"/>
    <cellStyle name="標準 13" xfId="3"/>
    <cellStyle name="標準 2 5" xfId="4"/>
    <cellStyle name="標準 2 7" xfId="5"/>
    <cellStyle name="標準 2 8" xfId="6"/>
    <cellStyle name="標準 2 8 2" xfId="7"/>
    <cellStyle name="標準 3" xfId="8"/>
    <cellStyle name="標準_交付要綱（様式編②）" xfId="9"/>
    <cellStyle name="桁区切り" xfId="10" builtinId="6"/>
    <cellStyle name="パーセント" xfId="11" builtinId="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695325</xdr:colOff>
      <xdr:row>11</xdr:row>
      <xdr:rowOff>109855</xdr:rowOff>
    </xdr:from>
    <xdr:to xmlns:xdr="http://schemas.openxmlformats.org/drawingml/2006/spreadsheetDrawing">
      <xdr:col>4</xdr:col>
      <xdr:colOff>2304415</xdr:colOff>
      <xdr:row>19</xdr:row>
      <xdr:rowOff>139700</xdr:rowOff>
    </xdr:to>
    <xdr:sp macro="" textlink="">
      <xdr:nvSpPr>
        <xdr:cNvPr id="2" name="角丸四角形 1"/>
        <xdr:cNvSpPr/>
      </xdr:nvSpPr>
      <xdr:spPr>
        <a:xfrm>
          <a:off x="5697855" y="2256155"/>
          <a:ext cx="4062095" cy="1350645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rgbClr val="FF0000"/>
              </a:solidFill>
            </a:rPr>
            <a:t>このシートは削除しないでください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1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H16"/>
  <sheetViews>
    <sheetView tabSelected="1" view="pageBreakPreview" zoomScale="70" zoomScaleSheetLayoutView="70" workbookViewId="0"/>
  </sheetViews>
  <sheetFormatPr defaultColWidth="9" defaultRowHeight="13"/>
  <cols>
    <col min="1" max="2" width="44.375" style="1" customWidth="1"/>
    <col min="3" max="3" width="40.375" style="1" customWidth="1"/>
    <col min="4" max="8" width="11.375" style="1" customWidth="1"/>
    <col min="9" max="9" width="9" style="1"/>
    <col min="10" max="12" width="5.625" style="1" customWidth="1"/>
    <col min="13" max="14" width="5.375" style="1" customWidth="1"/>
    <col min="15" max="16384" width="9" style="1"/>
  </cols>
  <sheetData>
    <row r="1" spans="1:8" ht="14">
      <c r="A1" s="3" t="s">
        <v>210</v>
      </c>
      <c r="B1" s="1"/>
    </row>
    <row r="2" spans="1:8" ht="19.5" customHeight="1">
      <c r="A2" s="4" t="s">
        <v>211</v>
      </c>
      <c r="B2" s="4"/>
      <c r="C2" s="4"/>
      <c r="D2" s="5"/>
      <c r="E2" s="5"/>
      <c r="F2" s="5"/>
      <c r="G2" s="5"/>
      <c r="H2" s="5"/>
    </row>
    <row r="3" spans="1:8" ht="7.5" customHeight="1">
      <c r="A3" s="5"/>
      <c r="B3" s="5"/>
      <c r="C3" s="5"/>
      <c r="D3" s="5"/>
      <c r="E3" s="5"/>
      <c r="F3" s="5"/>
      <c r="G3" s="5"/>
      <c r="H3" s="5"/>
    </row>
    <row r="4" spans="1:8" ht="14.75">
      <c r="A4" s="1"/>
      <c r="B4" s="1"/>
      <c r="C4" s="20"/>
      <c r="D4" s="28"/>
      <c r="E4" s="28"/>
    </row>
    <row r="5" spans="1:8" s="2" customFormat="1" ht="45" customHeight="1">
      <c r="A5" s="6" t="s">
        <v>227</v>
      </c>
      <c r="B5" s="15" t="s">
        <v>209</v>
      </c>
      <c r="C5" s="21" t="s">
        <v>7</v>
      </c>
    </row>
    <row r="6" spans="1:8" ht="13.5" customHeight="1">
      <c r="A6" s="7"/>
      <c r="B6" s="16"/>
      <c r="C6" s="22"/>
    </row>
    <row r="7" spans="1:8" ht="16.5" customHeight="1">
      <c r="A7" s="8"/>
      <c r="B7" s="17"/>
      <c r="C7" s="23"/>
    </row>
    <row r="8" spans="1:8" ht="46.5" customHeight="1">
      <c r="A8" s="9" t="s">
        <v>27</v>
      </c>
      <c r="B8" s="18">
        <v>0</v>
      </c>
      <c r="C8" s="24"/>
    </row>
    <row r="9" spans="1:8" ht="49.5" customHeight="1">
      <c r="A9" s="10" t="s">
        <v>42</v>
      </c>
      <c r="B9" s="19" t="s">
        <v>15</v>
      </c>
      <c r="C9" s="25"/>
    </row>
    <row r="10" spans="1:8" ht="22.5" customHeight="1">
      <c r="A10" s="11"/>
      <c r="C10" s="26"/>
    </row>
    <row r="11" spans="1:8">
      <c r="A11" s="12"/>
      <c r="B11" s="12"/>
    </row>
    <row r="12" spans="1:8">
      <c r="A12" s="13"/>
      <c r="B12" s="13"/>
      <c r="C12" s="27"/>
      <c r="D12" s="27"/>
      <c r="E12" s="27"/>
      <c r="F12" s="27"/>
      <c r="G12" s="27"/>
    </row>
    <row r="13" spans="1:8">
      <c r="A13" s="14"/>
      <c r="B13" s="14"/>
      <c r="C13" s="27"/>
      <c r="D13" s="27"/>
      <c r="E13" s="27"/>
      <c r="F13" s="27"/>
      <c r="G13" s="27"/>
    </row>
    <row r="14" spans="1:8">
      <c r="A14" s="14"/>
      <c r="B14" s="14"/>
      <c r="C14" s="27"/>
      <c r="D14" s="27"/>
      <c r="E14" s="27"/>
      <c r="F14" s="27"/>
      <c r="G14" s="27"/>
      <c r="H14" s="27"/>
    </row>
    <row r="15" spans="1:8">
      <c r="A15" s="14"/>
      <c r="B15" s="14"/>
      <c r="C15" s="27"/>
      <c r="D15" s="27"/>
      <c r="E15" s="27"/>
      <c r="F15" s="27"/>
      <c r="G15" s="27"/>
      <c r="H15" s="27"/>
    </row>
    <row r="16" spans="1:8">
      <c r="A16" s="14"/>
      <c r="B16" s="14"/>
      <c r="C16" s="27"/>
      <c r="D16" s="27"/>
      <c r="E16" s="27"/>
      <c r="F16" s="27"/>
      <c r="G16" s="27"/>
      <c r="H16" s="27"/>
    </row>
  </sheetData>
  <mergeCells count="4">
    <mergeCell ref="A2:C2"/>
    <mergeCell ref="A5:A6"/>
    <mergeCell ref="B5:B6"/>
    <mergeCell ref="C5:C6"/>
  </mergeCells>
  <phoneticPr fontId="5"/>
  <printOptions horizontalCentered="1"/>
  <pageMargins left="0.51181102362204722" right="0.51181102362204722" top="0.55118110236220474" bottom="0.55118110236220474" header="0.31496062992125984" footer="0.31496062992125984"/>
  <pageSetup paperSize="9" fitToWidth="1" fitToHeight="1" orientation="landscape" usePrinterDefaults="1" r:id="rId1"/>
  <colBreaks count="1" manualBreakCount="1">
    <brk id="4" max="1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P28"/>
  <sheetViews>
    <sheetView showGridLines="0" view="pageBreakPreview" zoomScale="55" zoomScaleNormal="90" zoomScaleSheetLayoutView="55" workbookViewId="0">
      <selection activeCell="B15" sqref="B15:D15"/>
    </sheetView>
  </sheetViews>
  <sheetFormatPr defaultRowHeight="13"/>
  <cols>
    <col min="1" max="1" width="3.625" style="118" customWidth="1"/>
    <col min="2" max="9" width="22.375" style="118" customWidth="1"/>
    <col min="10" max="12" width="20.75" style="118" customWidth="1"/>
    <col min="13" max="13" width="5.625" style="118" customWidth="1" outlineLevel="1"/>
    <col min="14" max="15" width="9" style="118" customWidth="1" outlineLevel="1"/>
    <col min="16" max="16" width="8.7265625" style="1" customWidth="1"/>
    <col min="17" max="261" width="9" style="118" customWidth="1"/>
    <col min="262" max="262" width="15.75" style="118" customWidth="1"/>
    <col min="263" max="268" width="12.125" style="118" customWidth="1"/>
    <col min="269" max="269" width="11.875" style="118" customWidth="1"/>
    <col min="270" max="517" width="9" style="118" customWidth="1"/>
    <col min="518" max="518" width="15.75" style="118" customWidth="1"/>
    <col min="519" max="524" width="12.125" style="118" customWidth="1"/>
    <col min="525" max="525" width="11.875" style="118" customWidth="1"/>
    <col min="526" max="773" width="9" style="118" customWidth="1"/>
    <col min="774" max="774" width="15.75" style="118" customWidth="1"/>
    <col min="775" max="780" width="12.125" style="118" customWidth="1"/>
    <col min="781" max="781" width="11.875" style="118" customWidth="1"/>
    <col min="782" max="1029" width="9" style="118" customWidth="1"/>
    <col min="1030" max="1030" width="15.75" style="118" customWidth="1"/>
    <col min="1031" max="1036" width="12.125" style="118" customWidth="1"/>
    <col min="1037" max="1037" width="11.875" style="118" customWidth="1"/>
    <col min="1038" max="1285" width="9" style="118" customWidth="1"/>
    <col min="1286" max="1286" width="15.75" style="118" customWidth="1"/>
    <col min="1287" max="1292" width="12.125" style="118" customWidth="1"/>
    <col min="1293" max="1293" width="11.875" style="118" customWidth="1"/>
    <col min="1294" max="1541" width="9" style="118" customWidth="1"/>
    <col min="1542" max="1542" width="15.75" style="118" customWidth="1"/>
    <col min="1543" max="1548" width="12.125" style="118" customWidth="1"/>
    <col min="1549" max="1549" width="11.875" style="118" customWidth="1"/>
    <col min="1550" max="1797" width="9" style="118" customWidth="1"/>
    <col min="1798" max="1798" width="15.75" style="118" customWidth="1"/>
    <col min="1799" max="1804" width="12.125" style="118" customWidth="1"/>
    <col min="1805" max="1805" width="11.875" style="118" customWidth="1"/>
    <col min="1806" max="2053" width="9" style="118" customWidth="1"/>
    <col min="2054" max="2054" width="15.75" style="118" customWidth="1"/>
    <col min="2055" max="2060" width="12.125" style="118" customWidth="1"/>
    <col min="2061" max="2061" width="11.875" style="118" customWidth="1"/>
    <col min="2062" max="2309" width="9" style="118" customWidth="1"/>
    <col min="2310" max="2310" width="15.75" style="118" customWidth="1"/>
    <col min="2311" max="2316" width="12.125" style="118" customWidth="1"/>
    <col min="2317" max="2317" width="11.875" style="118" customWidth="1"/>
    <col min="2318" max="2565" width="9" style="118" customWidth="1"/>
    <col min="2566" max="2566" width="15.75" style="118" customWidth="1"/>
    <col min="2567" max="2572" width="12.125" style="118" customWidth="1"/>
    <col min="2573" max="2573" width="11.875" style="118" customWidth="1"/>
    <col min="2574" max="2821" width="9" style="118" customWidth="1"/>
    <col min="2822" max="2822" width="15.75" style="118" customWidth="1"/>
    <col min="2823" max="2828" width="12.125" style="118" customWidth="1"/>
    <col min="2829" max="2829" width="11.875" style="118" customWidth="1"/>
    <col min="2830" max="3077" width="9" style="118" customWidth="1"/>
    <col min="3078" max="3078" width="15.75" style="118" customWidth="1"/>
    <col min="3079" max="3084" width="12.125" style="118" customWidth="1"/>
    <col min="3085" max="3085" width="11.875" style="118" customWidth="1"/>
    <col min="3086" max="3333" width="9" style="118" customWidth="1"/>
    <col min="3334" max="3334" width="15.75" style="118" customWidth="1"/>
    <col min="3335" max="3340" width="12.125" style="118" customWidth="1"/>
    <col min="3341" max="3341" width="11.875" style="118" customWidth="1"/>
    <col min="3342" max="3589" width="9" style="118" customWidth="1"/>
    <col min="3590" max="3590" width="15.75" style="118" customWidth="1"/>
    <col min="3591" max="3596" width="12.125" style="118" customWidth="1"/>
    <col min="3597" max="3597" width="11.875" style="118" customWidth="1"/>
    <col min="3598" max="3845" width="9" style="118" customWidth="1"/>
    <col min="3846" max="3846" width="15.75" style="118" customWidth="1"/>
    <col min="3847" max="3852" width="12.125" style="118" customWidth="1"/>
    <col min="3853" max="3853" width="11.875" style="118" customWidth="1"/>
    <col min="3854" max="4101" width="9" style="118" customWidth="1"/>
    <col min="4102" max="4102" width="15.75" style="118" customWidth="1"/>
    <col min="4103" max="4108" width="12.125" style="118" customWidth="1"/>
    <col min="4109" max="4109" width="11.875" style="118" customWidth="1"/>
    <col min="4110" max="4357" width="9" style="118" customWidth="1"/>
    <col min="4358" max="4358" width="15.75" style="118" customWidth="1"/>
    <col min="4359" max="4364" width="12.125" style="118" customWidth="1"/>
    <col min="4365" max="4365" width="11.875" style="118" customWidth="1"/>
    <col min="4366" max="4613" width="9" style="118" customWidth="1"/>
    <col min="4614" max="4614" width="15.75" style="118" customWidth="1"/>
    <col min="4615" max="4620" width="12.125" style="118" customWidth="1"/>
    <col min="4621" max="4621" width="11.875" style="118" customWidth="1"/>
    <col min="4622" max="4869" width="9" style="118" customWidth="1"/>
    <col min="4870" max="4870" width="15.75" style="118" customWidth="1"/>
    <col min="4871" max="4876" width="12.125" style="118" customWidth="1"/>
    <col min="4877" max="4877" width="11.875" style="118" customWidth="1"/>
    <col min="4878" max="5125" width="9" style="118" customWidth="1"/>
    <col min="5126" max="5126" width="15.75" style="118" customWidth="1"/>
    <col min="5127" max="5132" width="12.125" style="118" customWidth="1"/>
    <col min="5133" max="5133" width="11.875" style="118" customWidth="1"/>
    <col min="5134" max="5381" width="9" style="118" customWidth="1"/>
    <col min="5382" max="5382" width="15.75" style="118" customWidth="1"/>
    <col min="5383" max="5388" width="12.125" style="118" customWidth="1"/>
    <col min="5389" max="5389" width="11.875" style="118" customWidth="1"/>
    <col min="5390" max="5637" width="9" style="118" customWidth="1"/>
    <col min="5638" max="5638" width="15.75" style="118" customWidth="1"/>
    <col min="5639" max="5644" width="12.125" style="118" customWidth="1"/>
    <col min="5645" max="5645" width="11.875" style="118" customWidth="1"/>
    <col min="5646" max="5893" width="9" style="118" customWidth="1"/>
    <col min="5894" max="5894" width="15.75" style="118" customWidth="1"/>
    <col min="5895" max="5900" width="12.125" style="118" customWidth="1"/>
    <col min="5901" max="5901" width="11.875" style="118" customWidth="1"/>
    <col min="5902" max="6149" width="9" style="118" customWidth="1"/>
    <col min="6150" max="6150" width="15.75" style="118" customWidth="1"/>
    <col min="6151" max="6156" width="12.125" style="118" customWidth="1"/>
    <col min="6157" max="6157" width="11.875" style="118" customWidth="1"/>
    <col min="6158" max="6405" width="9" style="118" customWidth="1"/>
    <col min="6406" max="6406" width="15.75" style="118" customWidth="1"/>
    <col min="6407" max="6412" width="12.125" style="118" customWidth="1"/>
    <col min="6413" max="6413" width="11.875" style="118" customWidth="1"/>
    <col min="6414" max="6661" width="9" style="118" customWidth="1"/>
    <col min="6662" max="6662" width="15.75" style="118" customWidth="1"/>
    <col min="6663" max="6668" width="12.125" style="118" customWidth="1"/>
    <col min="6669" max="6669" width="11.875" style="118" customWidth="1"/>
    <col min="6670" max="6917" width="9" style="118" customWidth="1"/>
    <col min="6918" max="6918" width="15.75" style="118" customWidth="1"/>
    <col min="6919" max="6924" width="12.125" style="118" customWidth="1"/>
    <col min="6925" max="6925" width="11.875" style="118" customWidth="1"/>
    <col min="6926" max="7173" width="9" style="118" customWidth="1"/>
    <col min="7174" max="7174" width="15.75" style="118" customWidth="1"/>
    <col min="7175" max="7180" width="12.125" style="118" customWidth="1"/>
    <col min="7181" max="7181" width="11.875" style="118" customWidth="1"/>
    <col min="7182" max="7429" width="9" style="118" customWidth="1"/>
    <col min="7430" max="7430" width="15.75" style="118" customWidth="1"/>
    <col min="7431" max="7436" width="12.125" style="118" customWidth="1"/>
    <col min="7437" max="7437" width="11.875" style="118" customWidth="1"/>
    <col min="7438" max="7685" width="9" style="118" customWidth="1"/>
    <col min="7686" max="7686" width="15.75" style="118" customWidth="1"/>
    <col min="7687" max="7692" width="12.125" style="118" customWidth="1"/>
    <col min="7693" max="7693" width="11.875" style="118" customWidth="1"/>
    <col min="7694" max="7941" width="9" style="118" customWidth="1"/>
    <col min="7942" max="7942" width="15.75" style="118" customWidth="1"/>
    <col min="7943" max="7948" width="12.125" style="118" customWidth="1"/>
    <col min="7949" max="7949" width="11.875" style="118" customWidth="1"/>
    <col min="7950" max="8197" width="9" style="118" customWidth="1"/>
    <col min="8198" max="8198" width="15.75" style="118" customWidth="1"/>
    <col min="8199" max="8204" width="12.125" style="118" customWidth="1"/>
    <col min="8205" max="8205" width="11.875" style="118" customWidth="1"/>
    <col min="8206" max="8453" width="9" style="118" customWidth="1"/>
    <col min="8454" max="8454" width="15.75" style="118" customWidth="1"/>
    <col min="8455" max="8460" width="12.125" style="118" customWidth="1"/>
    <col min="8461" max="8461" width="11.875" style="118" customWidth="1"/>
    <col min="8462" max="8709" width="9" style="118" customWidth="1"/>
    <col min="8710" max="8710" width="15.75" style="118" customWidth="1"/>
    <col min="8711" max="8716" width="12.125" style="118" customWidth="1"/>
    <col min="8717" max="8717" width="11.875" style="118" customWidth="1"/>
    <col min="8718" max="8965" width="9" style="118" customWidth="1"/>
    <col min="8966" max="8966" width="15.75" style="118" customWidth="1"/>
    <col min="8967" max="8972" width="12.125" style="118" customWidth="1"/>
    <col min="8973" max="8973" width="11.875" style="118" customWidth="1"/>
    <col min="8974" max="9221" width="9" style="118" customWidth="1"/>
    <col min="9222" max="9222" width="15.75" style="118" customWidth="1"/>
    <col min="9223" max="9228" width="12.125" style="118" customWidth="1"/>
    <col min="9229" max="9229" width="11.875" style="118" customWidth="1"/>
    <col min="9230" max="9477" width="9" style="118" customWidth="1"/>
    <col min="9478" max="9478" width="15.75" style="118" customWidth="1"/>
    <col min="9479" max="9484" width="12.125" style="118" customWidth="1"/>
    <col min="9485" max="9485" width="11.875" style="118" customWidth="1"/>
    <col min="9486" max="9733" width="9" style="118" customWidth="1"/>
    <col min="9734" max="9734" width="15.75" style="118" customWidth="1"/>
    <col min="9735" max="9740" width="12.125" style="118" customWidth="1"/>
    <col min="9741" max="9741" width="11.875" style="118" customWidth="1"/>
    <col min="9742" max="9989" width="9" style="118" customWidth="1"/>
    <col min="9990" max="9990" width="15.75" style="118" customWidth="1"/>
    <col min="9991" max="9996" width="12.125" style="118" customWidth="1"/>
    <col min="9997" max="9997" width="11.875" style="118" customWidth="1"/>
    <col min="9998" max="10245" width="9" style="118" customWidth="1"/>
    <col min="10246" max="10246" width="15.75" style="118" customWidth="1"/>
    <col min="10247" max="10252" width="12.125" style="118" customWidth="1"/>
    <col min="10253" max="10253" width="11.875" style="118" customWidth="1"/>
    <col min="10254" max="10501" width="9" style="118" customWidth="1"/>
    <col min="10502" max="10502" width="15.75" style="118" customWidth="1"/>
    <col min="10503" max="10508" width="12.125" style="118" customWidth="1"/>
    <col min="10509" max="10509" width="11.875" style="118" customWidth="1"/>
    <col min="10510" max="10757" width="9" style="118" customWidth="1"/>
    <col min="10758" max="10758" width="15.75" style="118" customWidth="1"/>
    <col min="10759" max="10764" width="12.125" style="118" customWidth="1"/>
    <col min="10765" max="10765" width="11.875" style="118" customWidth="1"/>
    <col min="10766" max="11013" width="9" style="118" customWidth="1"/>
    <col min="11014" max="11014" width="15.75" style="118" customWidth="1"/>
    <col min="11015" max="11020" width="12.125" style="118" customWidth="1"/>
    <col min="11021" max="11021" width="11.875" style="118" customWidth="1"/>
    <col min="11022" max="11269" width="9" style="118" customWidth="1"/>
    <col min="11270" max="11270" width="15.75" style="118" customWidth="1"/>
    <col min="11271" max="11276" width="12.125" style="118" customWidth="1"/>
    <col min="11277" max="11277" width="11.875" style="118" customWidth="1"/>
    <col min="11278" max="11525" width="9" style="118" customWidth="1"/>
    <col min="11526" max="11526" width="15.75" style="118" customWidth="1"/>
    <col min="11527" max="11532" width="12.125" style="118" customWidth="1"/>
    <col min="11533" max="11533" width="11.875" style="118" customWidth="1"/>
    <col min="11534" max="11781" width="9" style="118" customWidth="1"/>
    <col min="11782" max="11782" width="15.75" style="118" customWidth="1"/>
    <col min="11783" max="11788" width="12.125" style="118" customWidth="1"/>
    <col min="11789" max="11789" width="11.875" style="118" customWidth="1"/>
    <col min="11790" max="12037" width="9" style="118" customWidth="1"/>
    <col min="12038" max="12038" width="15.75" style="118" customWidth="1"/>
    <col min="12039" max="12044" width="12.125" style="118" customWidth="1"/>
    <col min="12045" max="12045" width="11.875" style="118" customWidth="1"/>
    <col min="12046" max="12293" width="9" style="118" customWidth="1"/>
    <col min="12294" max="12294" width="15.75" style="118" customWidth="1"/>
    <col min="12295" max="12300" width="12.125" style="118" customWidth="1"/>
    <col min="12301" max="12301" width="11.875" style="118" customWidth="1"/>
    <col min="12302" max="12549" width="9" style="118" customWidth="1"/>
    <col min="12550" max="12550" width="15.75" style="118" customWidth="1"/>
    <col min="12551" max="12556" width="12.125" style="118" customWidth="1"/>
    <col min="12557" max="12557" width="11.875" style="118" customWidth="1"/>
    <col min="12558" max="12805" width="9" style="118" customWidth="1"/>
    <col min="12806" max="12806" width="15.75" style="118" customWidth="1"/>
    <col min="12807" max="12812" width="12.125" style="118" customWidth="1"/>
    <col min="12813" max="12813" width="11.875" style="118" customWidth="1"/>
    <col min="12814" max="13061" width="9" style="118" customWidth="1"/>
    <col min="13062" max="13062" width="15.75" style="118" customWidth="1"/>
    <col min="13063" max="13068" width="12.125" style="118" customWidth="1"/>
    <col min="13069" max="13069" width="11.875" style="118" customWidth="1"/>
    <col min="13070" max="13317" width="9" style="118" customWidth="1"/>
    <col min="13318" max="13318" width="15.75" style="118" customWidth="1"/>
    <col min="13319" max="13324" width="12.125" style="118" customWidth="1"/>
    <col min="13325" max="13325" width="11.875" style="118" customWidth="1"/>
    <col min="13326" max="13573" width="9" style="118" customWidth="1"/>
    <col min="13574" max="13574" width="15.75" style="118" customWidth="1"/>
    <col min="13575" max="13580" width="12.125" style="118" customWidth="1"/>
    <col min="13581" max="13581" width="11.875" style="118" customWidth="1"/>
    <col min="13582" max="13829" width="9" style="118" customWidth="1"/>
    <col min="13830" max="13830" width="15.75" style="118" customWidth="1"/>
    <col min="13831" max="13836" width="12.125" style="118" customWidth="1"/>
    <col min="13837" max="13837" width="11.875" style="118" customWidth="1"/>
    <col min="13838" max="14085" width="9" style="118" customWidth="1"/>
    <col min="14086" max="14086" width="15.75" style="118" customWidth="1"/>
    <col min="14087" max="14092" width="12.125" style="118" customWidth="1"/>
    <col min="14093" max="14093" width="11.875" style="118" customWidth="1"/>
    <col min="14094" max="14341" width="9" style="118" customWidth="1"/>
    <col min="14342" max="14342" width="15.75" style="118" customWidth="1"/>
    <col min="14343" max="14348" width="12.125" style="118" customWidth="1"/>
    <col min="14349" max="14349" width="11.875" style="118" customWidth="1"/>
    <col min="14350" max="14597" width="9" style="118" customWidth="1"/>
    <col min="14598" max="14598" width="15.75" style="118" customWidth="1"/>
    <col min="14599" max="14604" width="12.125" style="118" customWidth="1"/>
    <col min="14605" max="14605" width="11.875" style="118" customWidth="1"/>
    <col min="14606" max="14853" width="9" style="118" customWidth="1"/>
    <col min="14854" max="14854" width="15.75" style="118" customWidth="1"/>
    <col min="14855" max="14860" width="12.125" style="118" customWidth="1"/>
    <col min="14861" max="14861" width="11.875" style="118" customWidth="1"/>
    <col min="14862" max="15109" width="9" style="118" customWidth="1"/>
    <col min="15110" max="15110" width="15.75" style="118" customWidth="1"/>
    <col min="15111" max="15116" width="12.125" style="118" customWidth="1"/>
    <col min="15117" max="15117" width="11.875" style="118" customWidth="1"/>
    <col min="15118" max="15365" width="9" style="118" customWidth="1"/>
    <col min="15366" max="15366" width="15.75" style="118" customWidth="1"/>
    <col min="15367" max="15372" width="12.125" style="118" customWidth="1"/>
    <col min="15373" max="15373" width="11.875" style="118" customWidth="1"/>
    <col min="15374" max="15621" width="9" style="118" customWidth="1"/>
    <col min="15622" max="15622" width="15.75" style="118" customWidth="1"/>
    <col min="15623" max="15628" width="12.125" style="118" customWidth="1"/>
    <col min="15629" max="15629" width="11.875" style="118" customWidth="1"/>
    <col min="15630" max="15877" width="9" style="118" customWidth="1"/>
    <col min="15878" max="15878" width="15.75" style="118" customWidth="1"/>
    <col min="15879" max="15884" width="12.125" style="118" customWidth="1"/>
    <col min="15885" max="15885" width="11.875" style="118" customWidth="1"/>
    <col min="15886" max="16133" width="9" style="118" customWidth="1"/>
    <col min="16134" max="16134" width="15.75" style="118" customWidth="1"/>
    <col min="16135" max="16140" width="12.125" style="118" customWidth="1"/>
    <col min="16141" max="16141" width="11.875" style="118" customWidth="1"/>
    <col min="16142" max="16383" width="9" style="118" customWidth="1"/>
    <col min="16384" max="16384" width="8.7265625" style="118" customWidth="1"/>
  </cols>
  <sheetData>
    <row r="1" spans="1:16" ht="16.5" customHeight="1">
      <c r="A1" s="183"/>
      <c r="B1" s="184" t="s">
        <v>226</v>
      </c>
      <c r="C1" s="127"/>
    </row>
    <row r="2" spans="1:16" ht="13.5" customHeight="1"/>
    <row r="3" spans="1:16" ht="13.5" customHeight="1"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6" ht="23.25" customHeight="1">
      <c r="B4" s="120" t="s">
        <v>27</v>
      </c>
      <c r="C4" s="129"/>
      <c r="K4" s="152" t="s">
        <v>53</v>
      </c>
      <c r="L4" s="152"/>
    </row>
    <row r="5" spans="1:16" s="119" customFormat="1" ht="40" customHeight="1">
      <c r="B5" s="121" t="s">
        <v>216</v>
      </c>
      <c r="C5" s="130"/>
      <c r="D5" s="135"/>
      <c r="E5" s="135" t="s">
        <v>220</v>
      </c>
      <c r="F5" s="121" t="s">
        <v>217</v>
      </c>
      <c r="G5" s="130"/>
      <c r="H5" s="130"/>
      <c r="I5" s="130"/>
      <c r="J5" s="130"/>
      <c r="K5" s="130"/>
      <c r="L5" s="135"/>
      <c r="M5" s="157"/>
      <c r="P5" s="158"/>
    </row>
    <row r="6" spans="1:16" ht="18" customHeight="1">
      <c r="B6" s="122"/>
      <c r="C6" s="131"/>
      <c r="D6" s="136"/>
      <c r="E6" s="140" t="s">
        <v>55</v>
      </c>
      <c r="F6" s="144"/>
      <c r="G6" s="129"/>
      <c r="H6" s="129"/>
      <c r="I6" s="129"/>
      <c r="J6" s="129"/>
      <c r="K6" s="129"/>
      <c r="L6" s="153"/>
    </row>
    <row r="7" spans="1:16" ht="18" customHeight="1">
      <c r="B7" s="123" t="s">
        <v>153</v>
      </c>
      <c r="C7" s="132"/>
      <c r="D7" s="137"/>
      <c r="E7" s="141"/>
      <c r="F7" s="145"/>
      <c r="G7" s="150"/>
      <c r="H7" s="150"/>
      <c r="I7" s="150"/>
      <c r="J7" s="150"/>
      <c r="K7" s="150"/>
      <c r="L7" s="154"/>
      <c r="M7" s="118">
        <v>4</v>
      </c>
    </row>
    <row r="8" spans="1:16" ht="18" customHeight="1">
      <c r="B8" s="124"/>
      <c r="C8" s="133"/>
      <c r="D8" s="138"/>
      <c r="E8" s="141"/>
      <c r="F8" s="145"/>
      <c r="G8" s="150"/>
      <c r="H8" s="150"/>
      <c r="I8" s="150"/>
      <c r="J8" s="150"/>
      <c r="K8" s="150"/>
      <c r="L8" s="154"/>
      <c r="M8" s="118">
        <v>5</v>
      </c>
    </row>
    <row r="9" spans="1:16" ht="18" customHeight="1">
      <c r="B9" s="124"/>
      <c r="C9" s="133"/>
      <c r="D9" s="138"/>
      <c r="E9" s="141"/>
      <c r="F9" s="146"/>
      <c r="G9" s="150"/>
      <c r="H9" s="150"/>
      <c r="I9" s="150"/>
      <c r="J9" s="150"/>
      <c r="K9" s="150"/>
      <c r="L9" s="154"/>
      <c r="M9" s="118">
        <v>6</v>
      </c>
    </row>
    <row r="10" spans="1:16" ht="18" customHeight="1">
      <c r="B10" s="124"/>
      <c r="C10" s="133"/>
      <c r="D10" s="138"/>
      <c r="E10" s="141"/>
      <c r="F10" s="146"/>
      <c r="G10" s="150"/>
      <c r="H10" s="150"/>
      <c r="I10" s="150"/>
      <c r="J10" s="150"/>
      <c r="K10" s="150"/>
      <c r="L10" s="154"/>
      <c r="M10" s="118">
        <v>7</v>
      </c>
    </row>
    <row r="11" spans="1:16" ht="18" customHeight="1">
      <c r="B11" s="125" t="s">
        <v>146</v>
      </c>
      <c r="C11" s="132"/>
      <c r="D11" s="137"/>
      <c r="E11" s="142"/>
      <c r="F11" s="146"/>
      <c r="G11" s="150"/>
      <c r="H11" s="150"/>
      <c r="I11" s="150"/>
      <c r="J11" s="150"/>
      <c r="K11" s="150"/>
      <c r="L11" s="154"/>
      <c r="M11" s="118">
        <v>8</v>
      </c>
    </row>
    <row r="12" spans="1:16" ht="18" customHeight="1">
      <c r="B12" s="124"/>
      <c r="C12" s="133"/>
      <c r="D12" s="138"/>
      <c r="E12" s="141"/>
      <c r="F12" s="146"/>
      <c r="G12" s="150"/>
      <c r="H12" s="150"/>
      <c r="I12" s="150"/>
      <c r="J12" s="150"/>
      <c r="K12" s="150"/>
      <c r="L12" s="154"/>
      <c r="M12" s="118">
        <v>9</v>
      </c>
    </row>
    <row r="13" spans="1:16" ht="18" customHeight="1">
      <c r="B13" s="124"/>
      <c r="C13" s="133"/>
      <c r="D13" s="138"/>
      <c r="E13" s="141"/>
      <c r="F13" s="146"/>
      <c r="G13" s="150"/>
      <c r="H13" s="150"/>
      <c r="I13" s="150"/>
      <c r="J13" s="150"/>
      <c r="K13" s="150"/>
      <c r="L13" s="154"/>
      <c r="M13" s="118">
        <v>10</v>
      </c>
    </row>
    <row r="14" spans="1:16" ht="18" customHeight="1">
      <c r="B14" s="124"/>
      <c r="C14" s="133"/>
      <c r="D14" s="138"/>
      <c r="E14" s="141"/>
      <c r="F14" s="146"/>
      <c r="G14" s="150"/>
      <c r="H14" s="150"/>
      <c r="I14" s="150"/>
      <c r="J14" s="150"/>
      <c r="K14" s="150"/>
      <c r="L14" s="154"/>
      <c r="M14" s="118">
        <v>11</v>
      </c>
    </row>
    <row r="15" spans="1:16" ht="18" customHeight="1">
      <c r="B15" s="125" t="s">
        <v>154</v>
      </c>
      <c r="C15" s="132"/>
      <c r="D15" s="137"/>
      <c r="E15" s="141"/>
      <c r="F15" s="146"/>
      <c r="G15" s="150"/>
      <c r="H15" s="150"/>
      <c r="I15" s="150"/>
      <c r="J15" s="150"/>
      <c r="K15" s="150"/>
      <c r="L15" s="154"/>
      <c r="M15" s="118">
        <v>12</v>
      </c>
    </row>
    <row r="16" spans="1:16" ht="18" customHeight="1">
      <c r="B16" s="124"/>
      <c r="C16" s="133"/>
      <c r="D16" s="138"/>
      <c r="E16" s="141"/>
      <c r="F16" s="146"/>
      <c r="G16" s="150"/>
      <c r="H16" s="150"/>
      <c r="I16" s="150"/>
      <c r="J16" s="150"/>
      <c r="K16" s="150"/>
      <c r="L16" s="154"/>
      <c r="M16" s="118">
        <v>13</v>
      </c>
    </row>
    <row r="17" spans="2:13" ht="18" customHeight="1">
      <c r="B17" s="124"/>
      <c r="C17" s="133"/>
      <c r="D17" s="138"/>
      <c r="E17" s="141"/>
      <c r="F17" s="146"/>
      <c r="G17" s="150"/>
      <c r="H17" s="150"/>
      <c r="I17" s="150"/>
      <c r="J17" s="150"/>
      <c r="K17" s="150"/>
      <c r="L17" s="154"/>
      <c r="M17" s="118">
        <v>14</v>
      </c>
    </row>
    <row r="18" spans="2:13" ht="18" customHeight="1">
      <c r="B18" s="125" t="s">
        <v>155</v>
      </c>
      <c r="C18" s="132"/>
      <c r="D18" s="137"/>
      <c r="E18" s="141"/>
      <c r="F18" s="146"/>
      <c r="G18" s="150"/>
      <c r="H18" s="150"/>
      <c r="I18" s="150"/>
      <c r="J18" s="150"/>
      <c r="K18" s="150"/>
      <c r="L18" s="154"/>
      <c r="M18" s="118">
        <v>15</v>
      </c>
    </row>
    <row r="19" spans="2:13" ht="18" customHeight="1">
      <c r="B19" s="124"/>
      <c r="C19" s="133"/>
      <c r="D19" s="138"/>
      <c r="E19" s="141"/>
      <c r="F19" s="146"/>
      <c r="G19" s="150"/>
      <c r="H19" s="150"/>
      <c r="I19" s="150"/>
      <c r="J19" s="150"/>
      <c r="K19" s="150"/>
      <c r="L19" s="154"/>
      <c r="M19" s="118">
        <v>16</v>
      </c>
    </row>
    <row r="20" spans="2:13" ht="18" customHeight="1">
      <c r="B20" s="124"/>
      <c r="C20" s="133"/>
      <c r="D20" s="138"/>
      <c r="E20" s="141"/>
      <c r="F20" s="146"/>
      <c r="G20" s="150"/>
      <c r="H20" s="150"/>
      <c r="I20" s="150"/>
      <c r="J20" s="150"/>
      <c r="K20" s="150"/>
      <c r="L20" s="154"/>
      <c r="M20" s="118">
        <v>17</v>
      </c>
    </row>
    <row r="21" spans="2:13" ht="18" customHeight="1">
      <c r="B21" s="124"/>
      <c r="C21" s="133"/>
      <c r="D21" s="138"/>
      <c r="E21" s="141"/>
      <c r="F21" s="146"/>
      <c r="G21" s="150"/>
      <c r="H21" s="150"/>
      <c r="I21" s="150"/>
      <c r="J21" s="150"/>
      <c r="K21" s="150"/>
      <c r="L21" s="154"/>
      <c r="M21" s="118">
        <v>19</v>
      </c>
    </row>
    <row r="22" spans="2:13" ht="18" customHeight="1">
      <c r="B22" s="124"/>
      <c r="C22" s="133"/>
      <c r="D22" s="138"/>
      <c r="E22" s="141"/>
      <c r="F22" s="146"/>
      <c r="G22" s="150"/>
      <c r="H22" s="150"/>
      <c r="I22" s="150"/>
      <c r="J22" s="150"/>
      <c r="K22" s="150"/>
      <c r="L22" s="154"/>
      <c r="M22" s="118">
        <v>20</v>
      </c>
    </row>
    <row r="23" spans="2:13" ht="18" customHeight="1">
      <c r="B23" s="124"/>
      <c r="C23" s="133"/>
      <c r="D23" s="138"/>
      <c r="E23" s="141"/>
      <c r="F23" s="146"/>
      <c r="G23" s="150"/>
      <c r="H23" s="150"/>
      <c r="I23" s="150"/>
      <c r="J23" s="150"/>
      <c r="K23" s="150"/>
      <c r="L23" s="154"/>
      <c r="M23" s="118">
        <v>21</v>
      </c>
    </row>
    <row r="24" spans="2:13" ht="18" customHeight="1">
      <c r="B24" s="124"/>
      <c r="C24" s="133"/>
      <c r="D24" s="138"/>
      <c r="E24" s="141"/>
      <c r="F24" s="146"/>
      <c r="G24" s="150"/>
      <c r="H24" s="150"/>
      <c r="I24" s="150"/>
      <c r="J24" s="150"/>
      <c r="K24" s="150"/>
      <c r="L24" s="154"/>
      <c r="M24" s="118">
        <v>23</v>
      </c>
    </row>
    <row r="25" spans="2:13" ht="18" customHeight="1">
      <c r="B25" s="124"/>
      <c r="C25" s="133"/>
      <c r="D25" s="138"/>
      <c r="E25" s="141"/>
      <c r="F25" s="146"/>
      <c r="G25" s="150"/>
      <c r="H25" s="150"/>
      <c r="I25" s="150"/>
      <c r="J25" s="150"/>
      <c r="K25" s="150"/>
      <c r="L25" s="154"/>
      <c r="M25" s="118">
        <v>24</v>
      </c>
    </row>
    <row r="26" spans="2:13" ht="18" customHeight="1">
      <c r="B26" s="124"/>
      <c r="C26" s="133"/>
      <c r="D26" s="138"/>
      <c r="E26" s="141"/>
      <c r="F26" s="146"/>
      <c r="G26" s="150"/>
      <c r="H26" s="150"/>
      <c r="I26" s="150"/>
      <c r="J26" s="150"/>
      <c r="K26" s="150"/>
      <c r="L26" s="154"/>
      <c r="M26" s="118">
        <v>25</v>
      </c>
    </row>
    <row r="27" spans="2:13" ht="18" customHeight="1">
      <c r="B27" s="124"/>
      <c r="C27" s="133"/>
      <c r="D27" s="138"/>
      <c r="E27" s="141"/>
      <c r="F27" s="147"/>
      <c r="G27" s="149"/>
      <c r="H27" s="149"/>
      <c r="I27" s="149"/>
      <c r="J27" s="149"/>
      <c r="K27" s="149"/>
      <c r="L27" s="155"/>
    </row>
    <row r="28" spans="2:13" ht="23.25" customHeight="1">
      <c r="B28" s="126" t="s">
        <v>58</v>
      </c>
      <c r="C28" s="134"/>
      <c r="D28" s="139"/>
      <c r="E28" s="143">
        <f>SUM(E7:E27)</f>
        <v>0</v>
      </c>
      <c r="F28" s="148"/>
      <c r="G28" s="151"/>
      <c r="H28" s="151"/>
      <c r="I28" s="151"/>
      <c r="J28" s="151"/>
      <c r="K28" s="151"/>
      <c r="L28" s="156"/>
    </row>
    <row r="29" spans="2:13" ht="19.5" customHeight="1"/>
  </sheetData>
  <mergeCells count="26">
    <mergeCell ref="K4:L4"/>
    <mergeCell ref="B5:D5"/>
    <mergeCell ref="F5:L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</mergeCells>
  <phoneticPr fontId="5"/>
  <pageMargins left="0.7" right="0.7" top="0.75" bottom="0.75" header="0.3" footer="0.3"/>
  <pageSetup paperSize="9" scale="54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outlinePr summaryRight="0"/>
    <pageSetUpPr fitToPage="1"/>
  </sheetPr>
  <dimension ref="A1:V36"/>
  <sheetViews>
    <sheetView showGridLines="0" view="pageBreakPreview" zoomScale="40" zoomScaleNormal="75" zoomScaleSheetLayoutView="40" workbookViewId="0">
      <selection activeCell="B15" sqref="B15:D15"/>
    </sheetView>
  </sheetViews>
  <sheetFormatPr defaultRowHeight="13"/>
  <cols>
    <col min="1" max="1" width="4.375" style="1" customWidth="1"/>
    <col min="2" max="2" width="9.375" style="1" bestFit="1" customWidth="1"/>
    <col min="3" max="3" width="19.6328125" style="1" customWidth="1"/>
    <col min="4" max="4" width="22.125" style="1" bestFit="1" customWidth="1"/>
    <col min="5" max="5" width="15" style="1" customWidth="1"/>
    <col min="6" max="6" width="16.25" style="1" customWidth="1"/>
    <col min="7" max="7" width="17.453125" style="1" customWidth="1"/>
    <col min="8" max="8" width="13.25" style="1" customWidth="1"/>
    <col min="9" max="9" width="12.25" style="1" customWidth="1"/>
    <col min="10" max="10" width="19.81640625" style="1" customWidth="1"/>
    <col min="11" max="11" width="21.453125" style="1" customWidth="1"/>
    <col min="12" max="12" width="23.875" style="1" customWidth="1"/>
    <col min="13" max="18" width="17.875" style="1" customWidth="1"/>
    <col min="19" max="19" width="19.81640625" style="1" customWidth="1"/>
    <col min="20" max="20" width="19.25" style="29" customWidth="1"/>
    <col min="21" max="21" width="17.875" style="29" customWidth="1"/>
    <col min="22" max="16384" width="8.7265625" style="1"/>
  </cols>
  <sheetData>
    <row r="1" spans="1:22" ht="14">
      <c r="A1" s="3"/>
      <c r="T1" s="1"/>
      <c r="U1" s="1"/>
    </row>
    <row r="2" spans="1:22" ht="32.25" customHeight="1">
      <c r="B2" s="30" t="s">
        <v>158</v>
      </c>
      <c r="T2" s="1"/>
      <c r="U2" s="1"/>
    </row>
    <row r="3" spans="1:22" ht="47.25" customHeight="1">
      <c r="B3" s="31" t="s">
        <v>157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16"/>
    </row>
    <row r="4" spans="1:22" ht="30" customHeight="1">
      <c r="B4" s="3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17"/>
    </row>
    <row r="5" spans="1:22" ht="30" customHeight="1">
      <c r="B5" s="33"/>
      <c r="C5" s="33"/>
      <c r="D5" s="33"/>
      <c r="E5" s="33"/>
      <c r="F5" s="33"/>
      <c r="G5" s="33"/>
      <c r="H5" s="33"/>
      <c r="I5" s="33"/>
      <c r="J5" s="3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7" customHeight="1">
      <c r="B6" s="34" t="s">
        <v>46</v>
      </c>
      <c r="C6" s="43" t="s">
        <v>33</v>
      </c>
      <c r="D6" s="50" t="s">
        <v>66</v>
      </c>
      <c r="E6" s="58" t="s">
        <v>135</v>
      </c>
      <c r="F6" s="58" t="s">
        <v>214</v>
      </c>
      <c r="G6" s="58" t="s">
        <v>12</v>
      </c>
      <c r="H6" s="58" t="s">
        <v>159</v>
      </c>
      <c r="I6" s="68" t="s">
        <v>160</v>
      </c>
      <c r="J6" s="69" t="s">
        <v>215</v>
      </c>
      <c r="K6" s="43" t="s">
        <v>149</v>
      </c>
      <c r="L6" s="58" t="s">
        <v>56</v>
      </c>
      <c r="M6" s="85" t="s">
        <v>137</v>
      </c>
      <c r="N6" s="69" t="s">
        <v>138</v>
      </c>
      <c r="O6" s="91" t="s">
        <v>163</v>
      </c>
      <c r="P6" s="95" t="s">
        <v>23</v>
      </c>
      <c r="Q6" s="95" t="s">
        <v>139</v>
      </c>
      <c r="R6" s="95" t="s">
        <v>17</v>
      </c>
      <c r="S6" s="95" t="s">
        <v>170</v>
      </c>
      <c r="T6" s="109" t="s">
        <v>40</v>
      </c>
      <c r="U6" s="110" t="s">
        <v>4</v>
      </c>
      <c r="V6" s="1"/>
    </row>
    <row r="7" spans="1:22" ht="35">
      <c r="B7" s="35"/>
      <c r="C7" s="44"/>
      <c r="D7" s="36"/>
      <c r="E7" s="36" t="s">
        <v>36</v>
      </c>
      <c r="F7" s="36" t="s">
        <v>3</v>
      </c>
      <c r="G7" s="36" t="s">
        <v>48</v>
      </c>
      <c r="H7" s="36"/>
      <c r="I7" s="36"/>
      <c r="J7" s="36"/>
      <c r="K7" s="36" t="s">
        <v>140</v>
      </c>
      <c r="L7" s="36" t="s">
        <v>20</v>
      </c>
      <c r="M7" s="36" t="s">
        <v>143</v>
      </c>
      <c r="N7" s="36" t="s">
        <v>164</v>
      </c>
      <c r="O7" s="36" t="s">
        <v>148</v>
      </c>
      <c r="P7" s="36" t="s">
        <v>165</v>
      </c>
      <c r="Q7" s="36" t="s">
        <v>117</v>
      </c>
      <c r="R7" s="36"/>
      <c r="S7" s="36" t="s">
        <v>208</v>
      </c>
      <c r="T7" s="36" t="s">
        <v>213</v>
      </c>
      <c r="U7" s="111"/>
      <c r="V7" s="1"/>
    </row>
    <row r="8" spans="1:22" ht="17.5">
      <c r="B8" s="35"/>
      <c r="C8" s="44"/>
      <c r="D8" s="51" t="s">
        <v>49</v>
      </c>
      <c r="E8" s="51" t="s">
        <v>15</v>
      </c>
      <c r="F8" s="51" t="s">
        <v>15</v>
      </c>
      <c r="G8" s="51" t="s">
        <v>15</v>
      </c>
      <c r="H8" s="63" t="s">
        <v>90</v>
      </c>
      <c r="I8" s="63" t="s">
        <v>90</v>
      </c>
      <c r="J8" s="63" t="s">
        <v>144</v>
      </c>
      <c r="K8" s="63" t="s">
        <v>49</v>
      </c>
      <c r="L8" s="51" t="s">
        <v>166</v>
      </c>
      <c r="M8" s="63" t="s">
        <v>15</v>
      </c>
      <c r="N8" s="63" t="s">
        <v>15</v>
      </c>
      <c r="O8" s="63" t="s">
        <v>15</v>
      </c>
      <c r="P8" s="63" t="s">
        <v>15</v>
      </c>
      <c r="Q8" s="63" t="s">
        <v>15</v>
      </c>
      <c r="R8" s="63"/>
      <c r="S8" s="63" t="s">
        <v>15</v>
      </c>
      <c r="T8" s="63" t="s">
        <v>15</v>
      </c>
      <c r="U8" s="112"/>
      <c r="V8" s="1"/>
    </row>
    <row r="9" spans="1:22" ht="40" customHeight="1">
      <c r="B9" s="36" t="s">
        <v>147</v>
      </c>
      <c r="C9" s="45" t="s">
        <v>43</v>
      </c>
      <c r="D9" s="52" t="s">
        <v>152</v>
      </c>
      <c r="E9" s="59">
        <v>10000000</v>
      </c>
      <c r="F9" s="59">
        <v>0</v>
      </c>
      <c r="G9" s="59">
        <f>E9-F9</f>
        <v>10000000</v>
      </c>
      <c r="H9" s="64">
        <v>736</v>
      </c>
      <c r="I9" s="64">
        <v>713</v>
      </c>
      <c r="J9" s="70">
        <f t="shared" ref="J9:J20" si="0">(I9-H9)/H9</f>
        <v>-3.125e-002</v>
      </c>
      <c r="K9" s="74">
        <v>3</v>
      </c>
      <c r="L9" s="64">
        <v>30</v>
      </c>
      <c r="M9" s="86">
        <v>105200</v>
      </c>
      <c r="N9" s="86">
        <f t="shared" ref="N9:N20" si="1">K9*L9*M9</f>
        <v>9468000</v>
      </c>
      <c r="O9" s="92">
        <v>280000000</v>
      </c>
      <c r="P9" s="96">
        <f t="shared" ref="P9:P20" si="2">O9*K9/100</f>
        <v>8400000</v>
      </c>
      <c r="Q9" s="86">
        <f>MIN(G9,N9,P9)</f>
        <v>8400000</v>
      </c>
      <c r="R9" s="102">
        <v>0.5</v>
      </c>
      <c r="S9" s="86">
        <f>Q9*R9</f>
        <v>4200000</v>
      </c>
      <c r="T9" s="86">
        <f t="shared" ref="T9:T20" si="3">ROUNDDOWN(S9,-3)</f>
        <v>4200000</v>
      </c>
      <c r="U9" s="35"/>
      <c r="V9" s="1"/>
    </row>
    <row r="10" spans="1:22" ht="40" customHeight="1">
      <c r="B10" s="37" t="s">
        <v>133</v>
      </c>
      <c r="C10" s="46" t="s">
        <v>69</v>
      </c>
      <c r="D10" s="53" t="s">
        <v>167</v>
      </c>
      <c r="E10" s="60">
        <v>100000000</v>
      </c>
      <c r="F10" s="60">
        <v>0</v>
      </c>
      <c r="G10" s="60">
        <f>E10-F10</f>
        <v>100000000</v>
      </c>
      <c r="H10" s="65">
        <v>521</v>
      </c>
      <c r="I10" s="65">
        <v>428</v>
      </c>
      <c r="J10" s="71">
        <f t="shared" si="0"/>
        <v>-0.1785028790786948</v>
      </c>
      <c r="K10" s="75">
        <v>10</v>
      </c>
      <c r="L10" s="75">
        <v>18</v>
      </c>
      <c r="M10" s="87">
        <v>105200</v>
      </c>
      <c r="N10" s="89">
        <f t="shared" si="1"/>
        <v>18936000</v>
      </c>
      <c r="O10" s="93">
        <v>240000000</v>
      </c>
      <c r="P10" s="89">
        <f t="shared" si="2"/>
        <v>24000000</v>
      </c>
      <c r="Q10" s="98">
        <f>MIN(G10,N10,P10)</f>
        <v>18936000</v>
      </c>
      <c r="R10" s="103">
        <v>0.5</v>
      </c>
      <c r="S10" s="106">
        <f>Q10*R10</f>
        <v>9468000</v>
      </c>
      <c r="T10" s="89">
        <f t="shared" si="3"/>
        <v>9468000</v>
      </c>
      <c r="U10" s="113"/>
      <c r="V10" s="1"/>
    </row>
    <row r="11" spans="1:22" ht="40" customHeight="1">
      <c r="B11" s="38">
        <v>1</v>
      </c>
      <c r="C11" s="47"/>
      <c r="D11" s="54"/>
      <c r="E11" s="61"/>
      <c r="F11" s="61"/>
      <c r="G11" s="61"/>
      <c r="H11" s="66"/>
      <c r="I11" s="66"/>
      <c r="J11" s="72" t="e">
        <f t="shared" si="0"/>
        <v>#DIV/0!</v>
      </c>
      <c r="K11" s="76"/>
      <c r="L11" s="83"/>
      <c r="M11" s="88">
        <v>105200</v>
      </c>
      <c r="N11" s="90">
        <f t="shared" si="1"/>
        <v>0</v>
      </c>
      <c r="O11" s="94"/>
      <c r="P11" s="97">
        <f t="shared" si="2"/>
        <v>0</v>
      </c>
      <c r="Q11" s="99">
        <f t="shared" ref="Q11:Q20" si="4">MIN(N11,P11)</f>
        <v>0</v>
      </c>
      <c r="R11" s="104">
        <v>0.5</v>
      </c>
      <c r="S11" s="107"/>
      <c r="T11" s="90">
        <f t="shared" si="3"/>
        <v>0</v>
      </c>
      <c r="U11" s="114" t="s">
        <v>100</v>
      </c>
      <c r="V11" s="1"/>
    </row>
    <row r="12" spans="1:22" ht="40" customHeight="1">
      <c r="B12" s="39">
        <v>2</v>
      </c>
      <c r="C12" s="48"/>
      <c r="D12" s="52"/>
      <c r="E12" s="62"/>
      <c r="F12" s="62"/>
      <c r="G12" s="62"/>
      <c r="H12" s="67"/>
      <c r="I12" s="66"/>
      <c r="J12" s="73" t="e">
        <f t="shared" si="0"/>
        <v>#DIV/0!</v>
      </c>
      <c r="K12" s="64"/>
      <c r="L12" s="64"/>
      <c r="M12" s="88">
        <v>105200</v>
      </c>
      <c r="N12" s="86">
        <f t="shared" si="1"/>
        <v>0</v>
      </c>
      <c r="O12" s="94"/>
      <c r="P12" s="96">
        <f t="shared" si="2"/>
        <v>0</v>
      </c>
      <c r="Q12" s="100">
        <f t="shared" si="4"/>
        <v>0</v>
      </c>
      <c r="R12" s="105">
        <v>0.5</v>
      </c>
      <c r="S12" s="108"/>
      <c r="T12" s="86">
        <f t="shared" si="3"/>
        <v>0</v>
      </c>
      <c r="U12" s="114" t="s">
        <v>100</v>
      </c>
      <c r="V12" s="1"/>
    </row>
    <row r="13" spans="1:22" ht="40" customHeight="1">
      <c r="B13" s="39">
        <v>3</v>
      </c>
      <c r="C13" s="48"/>
      <c r="D13" s="52"/>
      <c r="E13" s="62"/>
      <c r="F13" s="62"/>
      <c r="G13" s="62"/>
      <c r="H13" s="67"/>
      <c r="I13" s="66"/>
      <c r="J13" s="73" t="e">
        <f t="shared" si="0"/>
        <v>#DIV/0!</v>
      </c>
      <c r="K13" s="64"/>
      <c r="L13" s="64"/>
      <c r="M13" s="88">
        <v>105200</v>
      </c>
      <c r="N13" s="86">
        <f t="shared" si="1"/>
        <v>0</v>
      </c>
      <c r="O13" s="94"/>
      <c r="P13" s="96">
        <f t="shared" si="2"/>
        <v>0</v>
      </c>
      <c r="Q13" s="100">
        <f t="shared" si="4"/>
        <v>0</v>
      </c>
      <c r="R13" s="105">
        <v>0.5</v>
      </c>
      <c r="S13" s="108"/>
      <c r="T13" s="86">
        <f t="shared" si="3"/>
        <v>0</v>
      </c>
      <c r="U13" s="114" t="s">
        <v>100</v>
      </c>
      <c r="V13" s="1"/>
    </row>
    <row r="14" spans="1:22" ht="40" customHeight="1">
      <c r="B14" s="39">
        <v>4</v>
      </c>
      <c r="C14" s="48"/>
      <c r="D14" s="52"/>
      <c r="E14" s="62"/>
      <c r="F14" s="62"/>
      <c r="G14" s="62"/>
      <c r="H14" s="67"/>
      <c r="I14" s="66"/>
      <c r="J14" s="73" t="e">
        <f t="shared" si="0"/>
        <v>#DIV/0!</v>
      </c>
      <c r="K14" s="64"/>
      <c r="L14" s="64"/>
      <c r="M14" s="88">
        <v>105200</v>
      </c>
      <c r="N14" s="86">
        <f t="shared" si="1"/>
        <v>0</v>
      </c>
      <c r="O14" s="94"/>
      <c r="P14" s="96">
        <f t="shared" si="2"/>
        <v>0</v>
      </c>
      <c r="Q14" s="100">
        <f t="shared" si="4"/>
        <v>0</v>
      </c>
      <c r="R14" s="105">
        <v>0.5</v>
      </c>
      <c r="S14" s="108"/>
      <c r="T14" s="86">
        <f t="shared" si="3"/>
        <v>0</v>
      </c>
      <c r="U14" s="114" t="s">
        <v>100</v>
      </c>
      <c r="V14" s="1"/>
    </row>
    <row r="15" spans="1:22" ht="40" customHeight="1">
      <c r="B15" s="39">
        <v>5</v>
      </c>
      <c r="C15" s="48"/>
      <c r="D15" s="52"/>
      <c r="E15" s="62"/>
      <c r="F15" s="62"/>
      <c r="G15" s="62"/>
      <c r="H15" s="67"/>
      <c r="I15" s="66"/>
      <c r="J15" s="73" t="e">
        <f t="shared" si="0"/>
        <v>#DIV/0!</v>
      </c>
      <c r="K15" s="64"/>
      <c r="L15" s="64"/>
      <c r="M15" s="88">
        <v>105200</v>
      </c>
      <c r="N15" s="86">
        <f t="shared" si="1"/>
        <v>0</v>
      </c>
      <c r="O15" s="94"/>
      <c r="P15" s="96">
        <f t="shared" si="2"/>
        <v>0</v>
      </c>
      <c r="Q15" s="100">
        <f t="shared" si="4"/>
        <v>0</v>
      </c>
      <c r="R15" s="105">
        <v>0.5</v>
      </c>
      <c r="S15" s="108"/>
      <c r="T15" s="86">
        <f t="shared" si="3"/>
        <v>0</v>
      </c>
      <c r="U15" s="114" t="s">
        <v>100</v>
      </c>
      <c r="V15" s="1"/>
    </row>
    <row r="16" spans="1:22" ht="40" customHeight="1">
      <c r="B16" s="39">
        <v>6</v>
      </c>
      <c r="C16" s="48"/>
      <c r="D16" s="52"/>
      <c r="E16" s="62"/>
      <c r="F16" s="62"/>
      <c r="G16" s="62"/>
      <c r="H16" s="67"/>
      <c r="I16" s="66"/>
      <c r="J16" s="73" t="e">
        <f t="shared" si="0"/>
        <v>#DIV/0!</v>
      </c>
      <c r="K16" s="64"/>
      <c r="L16" s="64"/>
      <c r="M16" s="88">
        <v>105200</v>
      </c>
      <c r="N16" s="86">
        <f t="shared" si="1"/>
        <v>0</v>
      </c>
      <c r="O16" s="94"/>
      <c r="P16" s="96">
        <f t="shared" si="2"/>
        <v>0</v>
      </c>
      <c r="Q16" s="100">
        <f t="shared" si="4"/>
        <v>0</v>
      </c>
      <c r="R16" s="105">
        <v>0.5</v>
      </c>
      <c r="S16" s="108"/>
      <c r="T16" s="86">
        <f t="shared" si="3"/>
        <v>0</v>
      </c>
      <c r="U16" s="114" t="s">
        <v>100</v>
      </c>
      <c r="V16" s="1"/>
    </row>
    <row r="17" spans="2:22" ht="40" customHeight="1">
      <c r="B17" s="39">
        <v>7</v>
      </c>
      <c r="C17" s="48"/>
      <c r="D17" s="52"/>
      <c r="E17" s="62"/>
      <c r="F17" s="62"/>
      <c r="G17" s="62"/>
      <c r="H17" s="67"/>
      <c r="I17" s="66"/>
      <c r="J17" s="73" t="e">
        <f t="shared" si="0"/>
        <v>#DIV/0!</v>
      </c>
      <c r="K17" s="64"/>
      <c r="L17" s="64"/>
      <c r="M17" s="88">
        <v>105200</v>
      </c>
      <c r="N17" s="86">
        <f t="shared" si="1"/>
        <v>0</v>
      </c>
      <c r="O17" s="94"/>
      <c r="P17" s="96">
        <f t="shared" si="2"/>
        <v>0</v>
      </c>
      <c r="Q17" s="100">
        <f t="shared" si="4"/>
        <v>0</v>
      </c>
      <c r="R17" s="105">
        <v>0.5</v>
      </c>
      <c r="S17" s="108"/>
      <c r="T17" s="86">
        <f t="shared" si="3"/>
        <v>0</v>
      </c>
      <c r="U17" s="114" t="s">
        <v>100</v>
      </c>
      <c r="V17" s="1"/>
    </row>
    <row r="18" spans="2:22" ht="40" customHeight="1">
      <c r="B18" s="39">
        <v>8</v>
      </c>
      <c r="C18" s="48"/>
      <c r="D18" s="52"/>
      <c r="E18" s="62"/>
      <c r="F18" s="62"/>
      <c r="G18" s="62"/>
      <c r="H18" s="67"/>
      <c r="I18" s="66"/>
      <c r="J18" s="73" t="e">
        <f t="shared" si="0"/>
        <v>#DIV/0!</v>
      </c>
      <c r="K18" s="64"/>
      <c r="L18" s="64"/>
      <c r="M18" s="88">
        <v>105200</v>
      </c>
      <c r="N18" s="86">
        <f t="shared" si="1"/>
        <v>0</v>
      </c>
      <c r="O18" s="94"/>
      <c r="P18" s="96">
        <f t="shared" si="2"/>
        <v>0</v>
      </c>
      <c r="Q18" s="100">
        <f t="shared" si="4"/>
        <v>0</v>
      </c>
      <c r="R18" s="105">
        <v>0.5</v>
      </c>
      <c r="S18" s="108"/>
      <c r="T18" s="86">
        <f t="shared" si="3"/>
        <v>0</v>
      </c>
      <c r="U18" s="114" t="s">
        <v>100</v>
      </c>
      <c r="V18" s="1"/>
    </row>
    <row r="19" spans="2:22" ht="40" customHeight="1">
      <c r="B19" s="39">
        <v>9</v>
      </c>
      <c r="C19" s="48"/>
      <c r="D19" s="52"/>
      <c r="E19" s="62"/>
      <c r="F19" s="62"/>
      <c r="G19" s="62"/>
      <c r="H19" s="67"/>
      <c r="I19" s="66"/>
      <c r="J19" s="73" t="e">
        <f t="shared" si="0"/>
        <v>#DIV/0!</v>
      </c>
      <c r="K19" s="64"/>
      <c r="L19" s="64"/>
      <c r="M19" s="88">
        <v>105200</v>
      </c>
      <c r="N19" s="86">
        <f t="shared" si="1"/>
        <v>0</v>
      </c>
      <c r="O19" s="94"/>
      <c r="P19" s="96">
        <f t="shared" si="2"/>
        <v>0</v>
      </c>
      <c r="Q19" s="100">
        <f t="shared" si="4"/>
        <v>0</v>
      </c>
      <c r="R19" s="105">
        <v>0.5</v>
      </c>
      <c r="S19" s="108"/>
      <c r="T19" s="86">
        <f t="shared" si="3"/>
        <v>0</v>
      </c>
      <c r="U19" s="114" t="s">
        <v>100</v>
      </c>
      <c r="V19" s="1"/>
    </row>
    <row r="20" spans="2:22" ht="40" customHeight="1">
      <c r="B20" s="39">
        <v>10</v>
      </c>
      <c r="C20" s="48"/>
      <c r="D20" s="52"/>
      <c r="E20" s="62"/>
      <c r="F20" s="62"/>
      <c r="G20" s="62"/>
      <c r="H20" s="67"/>
      <c r="I20" s="66"/>
      <c r="J20" s="73" t="e">
        <f t="shared" si="0"/>
        <v>#DIV/0!</v>
      </c>
      <c r="K20" s="64"/>
      <c r="L20" s="64"/>
      <c r="M20" s="88">
        <v>105200</v>
      </c>
      <c r="N20" s="86">
        <f t="shared" si="1"/>
        <v>0</v>
      </c>
      <c r="O20" s="94"/>
      <c r="P20" s="96">
        <f t="shared" si="2"/>
        <v>0</v>
      </c>
      <c r="Q20" s="100">
        <f t="shared" si="4"/>
        <v>0</v>
      </c>
      <c r="R20" s="105">
        <v>0.5</v>
      </c>
      <c r="S20" s="108"/>
      <c r="T20" s="86">
        <f t="shared" si="3"/>
        <v>0</v>
      </c>
      <c r="U20" s="114" t="s">
        <v>100</v>
      </c>
      <c r="V20" s="1"/>
    </row>
    <row r="21" spans="2:22" ht="40" customHeight="1">
      <c r="B21" s="40" t="s">
        <v>150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01"/>
      <c r="R21" s="101"/>
      <c r="S21" s="101"/>
      <c r="T21" s="49"/>
      <c r="U21" s="115"/>
      <c r="V21" s="1"/>
    </row>
    <row r="22" spans="2:22" ht="13.75">
      <c r="T22" s="1"/>
      <c r="U22" s="1"/>
    </row>
    <row r="23" spans="2:22" ht="19">
      <c r="D23" s="55" t="s">
        <v>152</v>
      </c>
      <c r="E23" s="33"/>
      <c r="F23" s="33"/>
      <c r="G23" s="33"/>
      <c r="H23" s="33"/>
      <c r="K23" s="77" t="s">
        <v>35</v>
      </c>
      <c r="L23" s="84"/>
      <c r="T23" s="1"/>
      <c r="U23" s="1"/>
    </row>
    <row r="24" spans="2:22" ht="18.75" customHeight="1">
      <c r="D24" s="55" t="s">
        <v>167</v>
      </c>
      <c r="E24" s="33"/>
      <c r="F24" s="33"/>
      <c r="G24" s="33"/>
      <c r="H24" s="33"/>
      <c r="K24" s="78">
        <v>2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2:22" ht="18.75" customHeight="1">
      <c r="D25" s="56"/>
      <c r="E25" s="33"/>
      <c r="F25" s="33"/>
      <c r="G25" s="33"/>
      <c r="H25" s="33"/>
      <c r="K25" s="79">
        <v>3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2:22" ht="18.75" customHeight="1">
      <c r="D26" s="33"/>
      <c r="E26" s="33"/>
      <c r="F26" s="33"/>
      <c r="G26" s="33"/>
      <c r="H26" s="33"/>
      <c r="K26" s="80">
        <v>4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2:22" ht="18.75" customHeight="1">
      <c r="D27" s="57"/>
      <c r="K27" s="80">
        <v>5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2:22" ht="18.75" customHeight="1">
      <c r="D28" s="57"/>
      <c r="K28" s="80">
        <v>6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2:22" ht="18.75" customHeight="1">
      <c r="K29" s="80">
        <v>7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2:22" ht="18.75" customHeight="1">
      <c r="K30" s="80">
        <v>8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2:22" ht="18.75" customHeight="1">
      <c r="K31" s="80">
        <v>9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2:22" ht="18.75" customHeight="1">
      <c r="K32" s="81">
        <v>10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1:22" ht="18.75" customHeight="1">
      <c r="K33" s="8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1:22" ht="18.75" customHeight="1"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1:22" ht="18.75" customHeight="1"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1:22" ht="18.75" customHeight="1"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mergeCells count="2">
    <mergeCell ref="B3:V4"/>
    <mergeCell ref="D27:D28"/>
  </mergeCells>
  <phoneticPr fontId="5"/>
  <dataValidations count="3">
    <dataValidation imeMode="off" allowBlank="1" showDropDown="0" showInputMessage="1" showErrorMessage="1" sqref="Q10:S20"/>
    <dataValidation type="list" allowBlank="1" showDropDown="0" showInputMessage="1" showErrorMessage="1" sqref="D9:D20">
      <formula1>$D$23:$D$24</formula1>
    </dataValidation>
    <dataValidation type="list" allowBlank="1" showDropDown="0" showInputMessage="1" showErrorMessage="1" sqref="K9:K20">
      <formula1>$K$24:$K$32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37" fitToWidth="1" fitToHeight="0" orientation="landscape" usePrinterDefaults="1" r:id="rId1"/>
  <headerFoot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B1:P28"/>
  <sheetViews>
    <sheetView showGridLines="0" view="pageBreakPreview" zoomScale="55" zoomScaleNormal="90" zoomScaleSheetLayoutView="55" workbookViewId="0">
      <selection activeCell="B15" sqref="B15:D15"/>
    </sheetView>
  </sheetViews>
  <sheetFormatPr defaultRowHeight="13"/>
  <cols>
    <col min="1" max="1" width="3.625" style="118" customWidth="1"/>
    <col min="2" max="9" width="22.375" style="118" customWidth="1"/>
    <col min="10" max="12" width="20.75" style="118" customWidth="1"/>
    <col min="13" max="13" width="5.625" style="118" customWidth="1" outlineLevel="1"/>
    <col min="14" max="15" width="9" style="118" customWidth="1" outlineLevel="1"/>
    <col min="16" max="16" width="8.7265625" style="1" customWidth="1"/>
    <col min="17" max="261" width="9" style="118" customWidth="1"/>
    <col min="262" max="262" width="15.75" style="118" customWidth="1"/>
    <col min="263" max="268" width="12.125" style="118" customWidth="1"/>
    <col min="269" max="269" width="11.875" style="118" customWidth="1"/>
    <col min="270" max="517" width="9" style="118" customWidth="1"/>
    <col min="518" max="518" width="15.75" style="118" customWidth="1"/>
    <col min="519" max="524" width="12.125" style="118" customWidth="1"/>
    <col min="525" max="525" width="11.875" style="118" customWidth="1"/>
    <col min="526" max="773" width="9" style="118" customWidth="1"/>
    <col min="774" max="774" width="15.75" style="118" customWidth="1"/>
    <col min="775" max="780" width="12.125" style="118" customWidth="1"/>
    <col min="781" max="781" width="11.875" style="118" customWidth="1"/>
    <col min="782" max="1029" width="9" style="118" customWidth="1"/>
    <col min="1030" max="1030" width="15.75" style="118" customWidth="1"/>
    <col min="1031" max="1036" width="12.125" style="118" customWidth="1"/>
    <col min="1037" max="1037" width="11.875" style="118" customWidth="1"/>
    <col min="1038" max="1285" width="9" style="118" customWidth="1"/>
    <col min="1286" max="1286" width="15.75" style="118" customWidth="1"/>
    <col min="1287" max="1292" width="12.125" style="118" customWidth="1"/>
    <col min="1293" max="1293" width="11.875" style="118" customWidth="1"/>
    <col min="1294" max="1541" width="9" style="118" customWidth="1"/>
    <col min="1542" max="1542" width="15.75" style="118" customWidth="1"/>
    <col min="1543" max="1548" width="12.125" style="118" customWidth="1"/>
    <col min="1549" max="1549" width="11.875" style="118" customWidth="1"/>
    <col min="1550" max="1797" width="9" style="118" customWidth="1"/>
    <col min="1798" max="1798" width="15.75" style="118" customWidth="1"/>
    <col min="1799" max="1804" width="12.125" style="118" customWidth="1"/>
    <col min="1805" max="1805" width="11.875" style="118" customWidth="1"/>
    <col min="1806" max="2053" width="9" style="118" customWidth="1"/>
    <col min="2054" max="2054" width="15.75" style="118" customWidth="1"/>
    <col min="2055" max="2060" width="12.125" style="118" customWidth="1"/>
    <col min="2061" max="2061" width="11.875" style="118" customWidth="1"/>
    <col min="2062" max="2309" width="9" style="118" customWidth="1"/>
    <col min="2310" max="2310" width="15.75" style="118" customWidth="1"/>
    <col min="2311" max="2316" width="12.125" style="118" customWidth="1"/>
    <col min="2317" max="2317" width="11.875" style="118" customWidth="1"/>
    <col min="2318" max="2565" width="9" style="118" customWidth="1"/>
    <col min="2566" max="2566" width="15.75" style="118" customWidth="1"/>
    <col min="2567" max="2572" width="12.125" style="118" customWidth="1"/>
    <col min="2573" max="2573" width="11.875" style="118" customWidth="1"/>
    <col min="2574" max="2821" width="9" style="118" customWidth="1"/>
    <col min="2822" max="2822" width="15.75" style="118" customWidth="1"/>
    <col min="2823" max="2828" width="12.125" style="118" customWidth="1"/>
    <col min="2829" max="2829" width="11.875" style="118" customWidth="1"/>
    <col min="2830" max="3077" width="9" style="118" customWidth="1"/>
    <col min="3078" max="3078" width="15.75" style="118" customWidth="1"/>
    <col min="3079" max="3084" width="12.125" style="118" customWidth="1"/>
    <col min="3085" max="3085" width="11.875" style="118" customWidth="1"/>
    <col min="3086" max="3333" width="9" style="118" customWidth="1"/>
    <col min="3334" max="3334" width="15.75" style="118" customWidth="1"/>
    <col min="3335" max="3340" width="12.125" style="118" customWidth="1"/>
    <col min="3341" max="3341" width="11.875" style="118" customWidth="1"/>
    <col min="3342" max="3589" width="9" style="118" customWidth="1"/>
    <col min="3590" max="3590" width="15.75" style="118" customWidth="1"/>
    <col min="3591" max="3596" width="12.125" style="118" customWidth="1"/>
    <col min="3597" max="3597" width="11.875" style="118" customWidth="1"/>
    <col min="3598" max="3845" width="9" style="118" customWidth="1"/>
    <col min="3846" max="3846" width="15.75" style="118" customWidth="1"/>
    <col min="3847" max="3852" width="12.125" style="118" customWidth="1"/>
    <col min="3853" max="3853" width="11.875" style="118" customWidth="1"/>
    <col min="3854" max="4101" width="9" style="118" customWidth="1"/>
    <col min="4102" max="4102" width="15.75" style="118" customWidth="1"/>
    <col min="4103" max="4108" width="12.125" style="118" customWidth="1"/>
    <col min="4109" max="4109" width="11.875" style="118" customWidth="1"/>
    <col min="4110" max="4357" width="9" style="118" customWidth="1"/>
    <col min="4358" max="4358" width="15.75" style="118" customWidth="1"/>
    <col min="4359" max="4364" width="12.125" style="118" customWidth="1"/>
    <col min="4365" max="4365" width="11.875" style="118" customWidth="1"/>
    <col min="4366" max="4613" width="9" style="118" customWidth="1"/>
    <col min="4614" max="4614" width="15.75" style="118" customWidth="1"/>
    <col min="4615" max="4620" width="12.125" style="118" customWidth="1"/>
    <col min="4621" max="4621" width="11.875" style="118" customWidth="1"/>
    <col min="4622" max="4869" width="9" style="118" customWidth="1"/>
    <col min="4870" max="4870" width="15.75" style="118" customWidth="1"/>
    <col min="4871" max="4876" width="12.125" style="118" customWidth="1"/>
    <col min="4877" max="4877" width="11.875" style="118" customWidth="1"/>
    <col min="4878" max="5125" width="9" style="118" customWidth="1"/>
    <col min="5126" max="5126" width="15.75" style="118" customWidth="1"/>
    <col min="5127" max="5132" width="12.125" style="118" customWidth="1"/>
    <col min="5133" max="5133" width="11.875" style="118" customWidth="1"/>
    <col min="5134" max="5381" width="9" style="118" customWidth="1"/>
    <col min="5382" max="5382" width="15.75" style="118" customWidth="1"/>
    <col min="5383" max="5388" width="12.125" style="118" customWidth="1"/>
    <col min="5389" max="5389" width="11.875" style="118" customWidth="1"/>
    <col min="5390" max="5637" width="9" style="118" customWidth="1"/>
    <col min="5638" max="5638" width="15.75" style="118" customWidth="1"/>
    <col min="5639" max="5644" width="12.125" style="118" customWidth="1"/>
    <col min="5645" max="5645" width="11.875" style="118" customWidth="1"/>
    <col min="5646" max="5893" width="9" style="118" customWidth="1"/>
    <col min="5894" max="5894" width="15.75" style="118" customWidth="1"/>
    <col min="5895" max="5900" width="12.125" style="118" customWidth="1"/>
    <col min="5901" max="5901" width="11.875" style="118" customWidth="1"/>
    <col min="5902" max="6149" width="9" style="118" customWidth="1"/>
    <col min="6150" max="6150" width="15.75" style="118" customWidth="1"/>
    <col min="6151" max="6156" width="12.125" style="118" customWidth="1"/>
    <col min="6157" max="6157" width="11.875" style="118" customWidth="1"/>
    <col min="6158" max="6405" width="9" style="118" customWidth="1"/>
    <col min="6406" max="6406" width="15.75" style="118" customWidth="1"/>
    <col min="6407" max="6412" width="12.125" style="118" customWidth="1"/>
    <col min="6413" max="6413" width="11.875" style="118" customWidth="1"/>
    <col min="6414" max="6661" width="9" style="118" customWidth="1"/>
    <col min="6662" max="6662" width="15.75" style="118" customWidth="1"/>
    <col min="6663" max="6668" width="12.125" style="118" customWidth="1"/>
    <col min="6669" max="6669" width="11.875" style="118" customWidth="1"/>
    <col min="6670" max="6917" width="9" style="118" customWidth="1"/>
    <col min="6918" max="6918" width="15.75" style="118" customWidth="1"/>
    <col min="6919" max="6924" width="12.125" style="118" customWidth="1"/>
    <col min="6925" max="6925" width="11.875" style="118" customWidth="1"/>
    <col min="6926" max="7173" width="9" style="118" customWidth="1"/>
    <col min="7174" max="7174" width="15.75" style="118" customWidth="1"/>
    <col min="7175" max="7180" width="12.125" style="118" customWidth="1"/>
    <col min="7181" max="7181" width="11.875" style="118" customWidth="1"/>
    <col min="7182" max="7429" width="9" style="118" customWidth="1"/>
    <col min="7430" max="7430" width="15.75" style="118" customWidth="1"/>
    <col min="7431" max="7436" width="12.125" style="118" customWidth="1"/>
    <col min="7437" max="7437" width="11.875" style="118" customWidth="1"/>
    <col min="7438" max="7685" width="9" style="118" customWidth="1"/>
    <col min="7686" max="7686" width="15.75" style="118" customWidth="1"/>
    <col min="7687" max="7692" width="12.125" style="118" customWidth="1"/>
    <col min="7693" max="7693" width="11.875" style="118" customWidth="1"/>
    <col min="7694" max="7941" width="9" style="118" customWidth="1"/>
    <col min="7942" max="7942" width="15.75" style="118" customWidth="1"/>
    <col min="7943" max="7948" width="12.125" style="118" customWidth="1"/>
    <col min="7949" max="7949" width="11.875" style="118" customWidth="1"/>
    <col min="7950" max="8197" width="9" style="118" customWidth="1"/>
    <col min="8198" max="8198" width="15.75" style="118" customWidth="1"/>
    <col min="8199" max="8204" width="12.125" style="118" customWidth="1"/>
    <col min="8205" max="8205" width="11.875" style="118" customWidth="1"/>
    <col min="8206" max="8453" width="9" style="118" customWidth="1"/>
    <col min="8454" max="8454" width="15.75" style="118" customWidth="1"/>
    <col min="8455" max="8460" width="12.125" style="118" customWidth="1"/>
    <col min="8461" max="8461" width="11.875" style="118" customWidth="1"/>
    <col min="8462" max="8709" width="9" style="118" customWidth="1"/>
    <col min="8710" max="8710" width="15.75" style="118" customWidth="1"/>
    <col min="8711" max="8716" width="12.125" style="118" customWidth="1"/>
    <col min="8717" max="8717" width="11.875" style="118" customWidth="1"/>
    <col min="8718" max="8965" width="9" style="118" customWidth="1"/>
    <col min="8966" max="8966" width="15.75" style="118" customWidth="1"/>
    <col min="8967" max="8972" width="12.125" style="118" customWidth="1"/>
    <col min="8973" max="8973" width="11.875" style="118" customWidth="1"/>
    <col min="8974" max="9221" width="9" style="118" customWidth="1"/>
    <col min="9222" max="9222" width="15.75" style="118" customWidth="1"/>
    <col min="9223" max="9228" width="12.125" style="118" customWidth="1"/>
    <col min="9229" max="9229" width="11.875" style="118" customWidth="1"/>
    <col min="9230" max="9477" width="9" style="118" customWidth="1"/>
    <col min="9478" max="9478" width="15.75" style="118" customWidth="1"/>
    <col min="9479" max="9484" width="12.125" style="118" customWidth="1"/>
    <col min="9485" max="9485" width="11.875" style="118" customWidth="1"/>
    <col min="9486" max="9733" width="9" style="118" customWidth="1"/>
    <col min="9734" max="9734" width="15.75" style="118" customWidth="1"/>
    <col min="9735" max="9740" width="12.125" style="118" customWidth="1"/>
    <col min="9741" max="9741" width="11.875" style="118" customWidth="1"/>
    <col min="9742" max="9989" width="9" style="118" customWidth="1"/>
    <col min="9990" max="9990" width="15.75" style="118" customWidth="1"/>
    <col min="9991" max="9996" width="12.125" style="118" customWidth="1"/>
    <col min="9997" max="9997" width="11.875" style="118" customWidth="1"/>
    <col min="9998" max="10245" width="9" style="118" customWidth="1"/>
    <col min="10246" max="10246" width="15.75" style="118" customWidth="1"/>
    <col min="10247" max="10252" width="12.125" style="118" customWidth="1"/>
    <col min="10253" max="10253" width="11.875" style="118" customWidth="1"/>
    <col min="10254" max="10501" width="9" style="118" customWidth="1"/>
    <col min="10502" max="10502" width="15.75" style="118" customWidth="1"/>
    <col min="10503" max="10508" width="12.125" style="118" customWidth="1"/>
    <col min="10509" max="10509" width="11.875" style="118" customWidth="1"/>
    <col min="10510" max="10757" width="9" style="118" customWidth="1"/>
    <col min="10758" max="10758" width="15.75" style="118" customWidth="1"/>
    <col min="10759" max="10764" width="12.125" style="118" customWidth="1"/>
    <col min="10765" max="10765" width="11.875" style="118" customWidth="1"/>
    <col min="10766" max="11013" width="9" style="118" customWidth="1"/>
    <col min="11014" max="11014" width="15.75" style="118" customWidth="1"/>
    <col min="11015" max="11020" width="12.125" style="118" customWidth="1"/>
    <col min="11021" max="11021" width="11.875" style="118" customWidth="1"/>
    <col min="11022" max="11269" width="9" style="118" customWidth="1"/>
    <col min="11270" max="11270" width="15.75" style="118" customWidth="1"/>
    <col min="11271" max="11276" width="12.125" style="118" customWidth="1"/>
    <col min="11277" max="11277" width="11.875" style="118" customWidth="1"/>
    <col min="11278" max="11525" width="9" style="118" customWidth="1"/>
    <col min="11526" max="11526" width="15.75" style="118" customWidth="1"/>
    <col min="11527" max="11532" width="12.125" style="118" customWidth="1"/>
    <col min="11533" max="11533" width="11.875" style="118" customWidth="1"/>
    <col min="11534" max="11781" width="9" style="118" customWidth="1"/>
    <col min="11782" max="11782" width="15.75" style="118" customWidth="1"/>
    <col min="11783" max="11788" width="12.125" style="118" customWidth="1"/>
    <col min="11789" max="11789" width="11.875" style="118" customWidth="1"/>
    <col min="11790" max="12037" width="9" style="118" customWidth="1"/>
    <col min="12038" max="12038" width="15.75" style="118" customWidth="1"/>
    <col min="12039" max="12044" width="12.125" style="118" customWidth="1"/>
    <col min="12045" max="12045" width="11.875" style="118" customWidth="1"/>
    <col min="12046" max="12293" width="9" style="118" customWidth="1"/>
    <col min="12294" max="12294" width="15.75" style="118" customWidth="1"/>
    <col min="12295" max="12300" width="12.125" style="118" customWidth="1"/>
    <col min="12301" max="12301" width="11.875" style="118" customWidth="1"/>
    <col min="12302" max="12549" width="9" style="118" customWidth="1"/>
    <col min="12550" max="12550" width="15.75" style="118" customWidth="1"/>
    <col min="12551" max="12556" width="12.125" style="118" customWidth="1"/>
    <col min="12557" max="12557" width="11.875" style="118" customWidth="1"/>
    <col min="12558" max="12805" width="9" style="118" customWidth="1"/>
    <col min="12806" max="12806" width="15.75" style="118" customWidth="1"/>
    <col min="12807" max="12812" width="12.125" style="118" customWidth="1"/>
    <col min="12813" max="12813" width="11.875" style="118" customWidth="1"/>
    <col min="12814" max="13061" width="9" style="118" customWidth="1"/>
    <col min="13062" max="13062" width="15.75" style="118" customWidth="1"/>
    <col min="13063" max="13068" width="12.125" style="118" customWidth="1"/>
    <col min="13069" max="13069" width="11.875" style="118" customWidth="1"/>
    <col min="13070" max="13317" width="9" style="118" customWidth="1"/>
    <col min="13318" max="13318" width="15.75" style="118" customWidth="1"/>
    <col min="13319" max="13324" width="12.125" style="118" customWidth="1"/>
    <col min="13325" max="13325" width="11.875" style="118" customWidth="1"/>
    <col min="13326" max="13573" width="9" style="118" customWidth="1"/>
    <col min="13574" max="13574" width="15.75" style="118" customWidth="1"/>
    <col min="13575" max="13580" width="12.125" style="118" customWidth="1"/>
    <col min="13581" max="13581" width="11.875" style="118" customWidth="1"/>
    <col min="13582" max="13829" width="9" style="118" customWidth="1"/>
    <col min="13830" max="13830" width="15.75" style="118" customWidth="1"/>
    <col min="13831" max="13836" width="12.125" style="118" customWidth="1"/>
    <col min="13837" max="13837" width="11.875" style="118" customWidth="1"/>
    <col min="13838" max="14085" width="9" style="118" customWidth="1"/>
    <col min="14086" max="14086" width="15.75" style="118" customWidth="1"/>
    <col min="14087" max="14092" width="12.125" style="118" customWidth="1"/>
    <col min="14093" max="14093" width="11.875" style="118" customWidth="1"/>
    <col min="14094" max="14341" width="9" style="118" customWidth="1"/>
    <col min="14342" max="14342" width="15.75" style="118" customWidth="1"/>
    <col min="14343" max="14348" width="12.125" style="118" customWidth="1"/>
    <col min="14349" max="14349" width="11.875" style="118" customWidth="1"/>
    <col min="14350" max="14597" width="9" style="118" customWidth="1"/>
    <col min="14598" max="14598" width="15.75" style="118" customWidth="1"/>
    <col min="14599" max="14604" width="12.125" style="118" customWidth="1"/>
    <col min="14605" max="14605" width="11.875" style="118" customWidth="1"/>
    <col min="14606" max="14853" width="9" style="118" customWidth="1"/>
    <col min="14854" max="14854" width="15.75" style="118" customWidth="1"/>
    <col min="14855" max="14860" width="12.125" style="118" customWidth="1"/>
    <col min="14861" max="14861" width="11.875" style="118" customWidth="1"/>
    <col min="14862" max="15109" width="9" style="118" customWidth="1"/>
    <col min="15110" max="15110" width="15.75" style="118" customWidth="1"/>
    <col min="15111" max="15116" width="12.125" style="118" customWidth="1"/>
    <col min="15117" max="15117" width="11.875" style="118" customWidth="1"/>
    <col min="15118" max="15365" width="9" style="118" customWidth="1"/>
    <col min="15366" max="15366" width="15.75" style="118" customWidth="1"/>
    <col min="15367" max="15372" width="12.125" style="118" customWidth="1"/>
    <col min="15373" max="15373" width="11.875" style="118" customWidth="1"/>
    <col min="15374" max="15621" width="9" style="118" customWidth="1"/>
    <col min="15622" max="15622" width="15.75" style="118" customWidth="1"/>
    <col min="15623" max="15628" width="12.125" style="118" customWidth="1"/>
    <col min="15629" max="15629" width="11.875" style="118" customWidth="1"/>
    <col min="15630" max="15877" width="9" style="118" customWidth="1"/>
    <col min="15878" max="15878" width="15.75" style="118" customWidth="1"/>
    <col min="15879" max="15884" width="12.125" style="118" customWidth="1"/>
    <col min="15885" max="15885" width="11.875" style="118" customWidth="1"/>
    <col min="15886" max="16133" width="9" style="118" customWidth="1"/>
    <col min="16134" max="16134" width="15.75" style="118" customWidth="1"/>
    <col min="16135" max="16140" width="12.125" style="118" customWidth="1"/>
    <col min="16141" max="16141" width="11.875" style="118" customWidth="1"/>
    <col min="16142" max="16383" width="9" style="118" customWidth="1"/>
    <col min="16384" max="16384" width="8.7265625" style="118" customWidth="1"/>
  </cols>
  <sheetData>
    <row r="1" spans="2:16" ht="16.5" customHeight="1">
      <c r="B1" s="120" t="s">
        <v>212</v>
      </c>
      <c r="C1" s="127"/>
    </row>
    <row r="2" spans="2:16" ht="13.5" customHeight="1"/>
    <row r="3" spans="2:16" ht="13.5" customHeight="1"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6" ht="23.25" customHeight="1">
      <c r="B4" s="120" t="s">
        <v>27</v>
      </c>
      <c r="C4" s="129"/>
      <c r="K4" s="152" t="s">
        <v>53</v>
      </c>
      <c r="L4" s="152"/>
    </row>
    <row r="5" spans="2:16" s="119" customFormat="1" ht="40" customHeight="1">
      <c r="B5" s="121" t="s">
        <v>216</v>
      </c>
      <c r="C5" s="130"/>
      <c r="D5" s="135"/>
      <c r="E5" s="135" t="s">
        <v>220</v>
      </c>
      <c r="F5" s="121" t="s">
        <v>217</v>
      </c>
      <c r="G5" s="130"/>
      <c r="H5" s="130"/>
      <c r="I5" s="130"/>
      <c r="J5" s="130"/>
      <c r="K5" s="130"/>
      <c r="L5" s="135"/>
      <c r="M5" s="157"/>
      <c r="P5" s="158"/>
    </row>
    <row r="6" spans="2:16" ht="18" customHeight="1">
      <c r="B6" s="122"/>
      <c r="C6" s="131"/>
      <c r="D6" s="136"/>
      <c r="E6" s="140" t="s">
        <v>55</v>
      </c>
      <c r="F6" s="144"/>
      <c r="G6" s="129"/>
      <c r="H6" s="129"/>
      <c r="I6" s="129"/>
      <c r="J6" s="129"/>
      <c r="K6" s="129"/>
      <c r="L6" s="153"/>
    </row>
    <row r="7" spans="2:16" ht="18" customHeight="1">
      <c r="B7" s="123" t="s">
        <v>153</v>
      </c>
      <c r="C7" s="132"/>
      <c r="D7" s="137"/>
      <c r="E7" s="141"/>
      <c r="F7" s="145"/>
      <c r="G7" s="150"/>
      <c r="H7" s="150"/>
      <c r="I7" s="150"/>
      <c r="J7" s="150"/>
      <c r="K7" s="150"/>
      <c r="L7" s="154"/>
      <c r="M7" s="118">
        <v>4</v>
      </c>
    </row>
    <row r="8" spans="2:16" ht="18" customHeight="1">
      <c r="B8" s="124"/>
      <c r="C8" s="133"/>
      <c r="D8" s="138"/>
      <c r="E8" s="141"/>
      <c r="F8" s="145"/>
      <c r="G8" s="150"/>
      <c r="H8" s="150"/>
      <c r="I8" s="150"/>
      <c r="J8" s="150"/>
      <c r="K8" s="150"/>
      <c r="L8" s="154"/>
      <c r="M8" s="118">
        <v>5</v>
      </c>
    </row>
    <row r="9" spans="2:16" ht="18" customHeight="1">
      <c r="B9" s="124"/>
      <c r="C9" s="133"/>
      <c r="D9" s="138"/>
      <c r="E9" s="141"/>
      <c r="F9" s="146"/>
      <c r="G9" s="150"/>
      <c r="H9" s="150"/>
      <c r="I9" s="150"/>
      <c r="J9" s="150"/>
      <c r="K9" s="150"/>
      <c r="L9" s="154"/>
      <c r="M9" s="118">
        <v>6</v>
      </c>
    </row>
    <row r="10" spans="2:16" ht="18" customHeight="1">
      <c r="B10" s="124"/>
      <c r="C10" s="133"/>
      <c r="D10" s="138"/>
      <c r="E10" s="141"/>
      <c r="F10" s="146"/>
      <c r="G10" s="150"/>
      <c r="H10" s="150"/>
      <c r="I10" s="150"/>
      <c r="J10" s="150"/>
      <c r="K10" s="150"/>
      <c r="L10" s="154"/>
      <c r="M10" s="118">
        <v>7</v>
      </c>
    </row>
    <row r="11" spans="2:16" ht="18" customHeight="1">
      <c r="B11" s="125" t="s">
        <v>146</v>
      </c>
      <c r="C11" s="132"/>
      <c r="D11" s="137"/>
      <c r="E11" s="142"/>
      <c r="F11" s="146"/>
      <c r="G11" s="150"/>
      <c r="H11" s="150"/>
      <c r="I11" s="150"/>
      <c r="J11" s="150"/>
      <c r="K11" s="150"/>
      <c r="L11" s="154"/>
      <c r="M11" s="118">
        <v>8</v>
      </c>
    </row>
    <row r="12" spans="2:16" ht="18" customHeight="1">
      <c r="B12" s="124"/>
      <c r="C12" s="133"/>
      <c r="D12" s="138"/>
      <c r="E12" s="141"/>
      <c r="F12" s="146"/>
      <c r="G12" s="150"/>
      <c r="H12" s="150"/>
      <c r="I12" s="150"/>
      <c r="J12" s="150"/>
      <c r="K12" s="150"/>
      <c r="L12" s="154"/>
      <c r="M12" s="118">
        <v>9</v>
      </c>
    </row>
    <row r="13" spans="2:16" ht="18" customHeight="1">
      <c r="B13" s="124"/>
      <c r="C13" s="133"/>
      <c r="D13" s="138"/>
      <c r="E13" s="141"/>
      <c r="F13" s="146"/>
      <c r="G13" s="150"/>
      <c r="H13" s="150"/>
      <c r="I13" s="150"/>
      <c r="J13" s="150"/>
      <c r="K13" s="150"/>
      <c r="L13" s="154"/>
      <c r="M13" s="118">
        <v>10</v>
      </c>
    </row>
    <row r="14" spans="2:16" ht="18" customHeight="1">
      <c r="B14" s="124"/>
      <c r="C14" s="133"/>
      <c r="D14" s="138"/>
      <c r="E14" s="141"/>
      <c r="F14" s="146"/>
      <c r="G14" s="150"/>
      <c r="H14" s="150"/>
      <c r="I14" s="150"/>
      <c r="J14" s="150"/>
      <c r="K14" s="150"/>
      <c r="L14" s="154"/>
      <c r="M14" s="118">
        <v>11</v>
      </c>
    </row>
    <row r="15" spans="2:16" ht="18" customHeight="1">
      <c r="B15" s="125" t="s">
        <v>154</v>
      </c>
      <c r="C15" s="132"/>
      <c r="D15" s="137"/>
      <c r="E15" s="141"/>
      <c r="F15" s="146"/>
      <c r="G15" s="150"/>
      <c r="H15" s="150"/>
      <c r="I15" s="150"/>
      <c r="J15" s="150"/>
      <c r="K15" s="150"/>
      <c r="L15" s="154"/>
      <c r="M15" s="118">
        <v>12</v>
      </c>
    </row>
    <row r="16" spans="2:16" ht="18" customHeight="1">
      <c r="B16" s="124"/>
      <c r="C16" s="133"/>
      <c r="D16" s="138"/>
      <c r="E16" s="141"/>
      <c r="F16" s="146"/>
      <c r="G16" s="150"/>
      <c r="H16" s="150"/>
      <c r="I16" s="150"/>
      <c r="J16" s="150"/>
      <c r="K16" s="150"/>
      <c r="L16" s="154"/>
      <c r="M16" s="118">
        <v>13</v>
      </c>
    </row>
    <row r="17" spans="2:13" ht="18" customHeight="1">
      <c r="B17" s="124"/>
      <c r="C17" s="133"/>
      <c r="D17" s="138"/>
      <c r="E17" s="141"/>
      <c r="F17" s="146"/>
      <c r="G17" s="150"/>
      <c r="H17" s="150"/>
      <c r="I17" s="150"/>
      <c r="J17" s="150"/>
      <c r="K17" s="150"/>
      <c r="L17" s="154"/>
      <c r="M17" s="118">
        <v>14</v>
      </c>
    </row>
    <row r="18" spans="2:13" ht="18" customHeight="1">
      <c r="B18" s="125" t="s">
        <v>155</v>
      </c>
      <c r="C18" s="132"/>
      <c r="D18" s="137"/>
      <c r="E18" s="141"/>
      <c r="F18" s="146"/>
      <c r="G18" s="150"/>
      <c r="H18" s="150"/>
      <c r="I18" s="150"/>
      <c r="J18" s="150"/>
      <c r="K18" s="150"/>
      <c r="L18" s="154"/>
      <c r="M18" s="118">
        <v>15</v>
      </c>
    </row>
    <row r="19" spans="2:13" ht="18" customHeight="1">
      <c r="B19" s="124"/>
      <c r="C19" s="133"/>
      <c r="D19" s="138"/>
      <c r="E19" s="141"/>
      <c r="F19" s="146"/>
      <c r="G19" s="150"/>
      <c r="H19" s="150"/>
      <c r="I19" s="150"/>
      <c r="J19" s="150"/>
      <c r="K19" s="150"/>
      <c r="L19" s="154"/>
      <c r="M19" s="118">
        <v>16</v>
      </c>
    </row>
    <row r="20" spans="2:13" ht="18" customHeight="1">
      <c r="B20" s="124"/>
      <c r="C20" s="133"/>
      <c r="D20" s="138"/>
      <c r="E20" s="141"/>
      <c r="F20" s="146"/>
      <c r="G20" s="150"/>
      <c r="H20" s="150"/>
      <c r="I20" s="150"/>
      <c r="J20" s="150"/>
      <c r="K20" s="150"/>
      <c r="L20" s="154"/>
      <c r="M20" s="118">
        <v>17</v>
      </c>
    </row>
    <row r="21" spans="2:13" ht="18" customHeight="1">
      <c r="B21" s="124"/>
      <c r="C21" s="133"/>
      <c r="D21" s="138"/>
      <c r="E21" s="141"/>
      <c r="F21" s="146"/>
      <c r="G21" s="150"/>
      <c r="H21" s="150"/>
      <c r="I21" s="150"/>
      <c r="J21" s="150"/>
      <c r="K21" s="150"/>
      <c r="L21" s="154"/>
      <c r="M21" s="118">
        <v>19</v>
      </c>
    </row>
    <row r="22" spans="2:13" ht="18" customHeight="1">
      <c r="B22" s="124"/>
      <c r="C22" s="133"/>
      <c r="D22" s="138"/>
      <c r="E22" s="141"/>
      <c r="F22" s="146"/>
      <c r="G22" s="150"/>
      <c r="H22" s="150"/>
      <c r="I22" s="150"/>
      <c r="J22" s="150"/>
      <c r="K22" s="150"/>
      <c r="L22" s="154"/>
      <c r="M22" s="118">
        <v>20</v>
      </c>
    </row>
    <row r="23" spans="2:13" ht="18" customHeight="1">
      <c r="B23" s="124"/>
      <c r="C23" s="133"/>
      <c r="D23" s="138"/>
      <c r="E23" s="141"/>
      <c r="F23" s="146"/>
      <c r="G23" s="150"/>
      <c r="H23" s="150"/>
      <c r="I23" s="150"/>
      <c r="J23" s="150"/>
      <c r="K23" s="150"/>
      <c r="L23" s="154"/>
      <c r="M23" s="118">
        <v>21</v>
      </c>
    </row>
    <row r="24" spans="2:13" ht="18" customHeight="1">
      <c r="B24" s="124"/>
      <c r="C24" s="133"/>
      <c r="D24" s="138"/>
      <c r="E24" s="141"/>
      <c r="F24" s="146"/>
      <c r="G24" s="150"/>
      <c r="H24" s="150"/>
      <c r="I24" s="150"/>
      <c r="J24" s="150"/>
      <c r="K24" s="150"/>
      <c r="L24" s="154"/>
      <c r="M24" s="118">
        <v>23</v>
      </c>
    </row>
    <row r="25" spans="2:13" ht="18" customHeight="1">
      <c r="B25" s="124"/>
      <c r="C25" s="133"/>
      <c r="D25" s="138"/>
      <c r="E25" s="141"/>
      <c r="F25" s="146"/>
      <c r="G25" s="150"/>
      <c r="H25" s="150"/>
      <c r="I25" s="150"/>
      <c r="J25" s="150"/>
      <c r="K25" s="150"/>
      <c r="L25" s="154"/>
      <c r="M25" s="118">
        <v>24</v>
      </c>
    </row>
    <row r="26" spans="2:13" ht="18" customHeight="1">
      <c r="B26" s="124"/>
      <c r="C26" s="133"/>
      <c r="D26" s="138"/>
      <c r="E26" s="141"/>
      <c r="F26" s="146"/>
      <c r="G26" s="150"/>
      <c r="H26" s="150"/>
      <c r="I26" s="150"/>
      <c r="J26" s="150"/>
      <c r="K26" s="150"/>
      <c r="L26" s="154"/>
      <c r="M26" s="118">
        <v>25</v>
      </c>
    </row>
    <row r="27" spans="2:13" ht="18" customHeight="1">
      <c r="B27" s="124"/>
      <c r="C27" s="133"/>
      <c r="D27" s="138"/>
      <c r="E27" s="141"/>
      <c r="F27" s="147"/>
      <c r="G27" s="149"/>
      <c r="H27" s="149"/>
      <c r="I27" s="149"/>
      <c r="J27" s="149"/>
      <c r="K27" s="149"/>
      <c r="L27" s="155"/>
    </row>
    <row r="28" spans="2:13" ht="23.25" customHeight="1">
      <c r="B28" s="126" t="s">
        <v>58</v>
      </c>
      <c r="C28" s="134"/>
      <c r="D28" s="139"/>
      <c r="E28" s="143">
        <f>SUM(E7:E27)</f>
        <v>0</v>
      </c>
      <c r="F28" s="148"/>
      <c r="G28" s="151"/>
      <c r="H28" s="151"/>
      <c r="I28" s="151"/>
      <c r="J28" s="151"/>
      <c r="K28" s="151"/>
      <c r="L28" s="156"/>
    </row>
    <row r="29" spans="2:13" ht="19.5" customHeight="1"/>
  </sheetData>
  <mergeCells count="26">
    <mergeCell ref="K4:L4"/>
    <mergeCell ref="B5:D5"/>
    <mergeCell ref="F5:L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</mergeCells>
  <phoneticPr fontId="5"/>
  <pageMargins left="0.7" right="0.7" top="0.75" bottom="0.75" header="0.3" footer="0.3"/>
  <pageSetup paperSize="9" scale="54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J88"/>
  <sheetViews>
    <sheetView workbookViewId="0">
      <selection activeCell="D33" sqref="D33"/>
    </sheetView>
  </sheetViews>
  <sheetFormatPr defaultRowHeight="13"/>
  <cols>
    <col min="2" max="2" width="53.625" customWidth="1"/>
    <col min="4" max="4" width="35.125" customWidth="1"/>
    <col min="5" max="5" width="37.375" customWidth="1"/>
    <col min="6" max="6" width="3" customWidth="1"/>
    <col min="7" max="7" width="25.375" bestFit="1" customWidth="1"/>
    <col min="8" max="8" width="69.375" bestFit="1" customWidth="1"/>
    <col min="9" max="9" width="69.375" customWidth="1"/>
    <col min="10" max="10" width="73" bestFit="1" customWidth="1"/>
    <col min="11" max="11" width="8.375" customWidth="1"/>
    <col min="12" max="12" width="27.125" customWidth="1"/>
    <col min="13" max="13" width="18.375" customWidth="1"/>
    <col min="14" max="14" width="9" customWidth="1"/>
    <col min="16" max="16" width="8" customWidth="1"/>
  </cols>
  <sheetData>
    <row r="1" spans="2:19">
      <c r="B1" t="s">
        <v>19</v>
      </c>
      <c r="E1" t="s">
        <v>174</v>
      </c>
      <c r="G1" s="161" t="s">
        <v>175</v>
      </c>
      <c r="H1" s="161"/>
      <c r="I1" s="161"/>
      <c r="J1" s="161"/>
      <c r="K1" s="161"/>
      <c r="L1" t="s">
        <v>60</v>
      </c>
    </row>
    <row r="2" spans="2:19">
      <c r="D2" t="s">
        <v>132</v>
      </c>
      <c r="G2" s="162" t="s">
        <v>52</v>
      </c>
      <c r="H2" s="161" t="s">
        <v>84</v>
      </c>
      <c r="I2" s="166" t="s">
        <v>136</v>
      </c>
      <c r="K2" s="161"/>
      <c r="L2" t="s">
        <v>45</v>
      </c>
      <c r="M2" s="167">
        <v>430000</v>
      </c>
      <c r="N2" s="167">
        <v>360000</v>
      </c>
      <c r="O2" s="161"/>
      <c r="P2" s="161"/>
      <c r="Q2" s="161"/>
      <c r="R2" s="164"/>
      <c r="S2" s="164"/>
    </row>
    <row r="3" spans="2:19">
      <c r="B3" t="s">
        <v>176</v>
      </c>
      <c r="E3" s="159" t="s">
        <v>177</v>
      </c>
      <c r="F3" s="159"/>
      <c r="G3" s="163" t="s">
        <v>26</v>
      </c>
      <c r="H3" s="165" t="s">
        <v>68</v>
      </c>
      <c r="I3" s="165" t="s">
        <v>114</v>
      </c>
      <c r="J3" s="164"/>
      <c r="K3" t="s">
        <v>99</v>
      </c>
      <c r="L3" s="167">
        <v>558000</v>
      </c>
      <c r="M3" s="167"/>
      <c r="N3" s="178">
        <v>172200</v>
      </c>
      <c r="O3" s="180">
        <f>1/3</f>
        <v>0.33333333333333331</v>
      </c>
      <c r="P3" s="166" t="s">
        <v>64</v>
      </c>
    </row>
    <row r="4" spans="2:19">
      <c r="B4" t="s">
        <v>25</v>
      </c>
      <c r="E4" s="159" t="s">
        <v>178</v>
      </c>
      <c r="F4" s="159"/>
      <c r="G4" s="162"/>
      <c r="H4" s="165" t="s">
        <v>73</v>
      </c>
      <c r="I4" s="165" t="s">
        <v>32</v>
      </c>
      <c r="J4" s="164"/>
      <c r="K4" t="s">
        <v>70</v>
      </c>
      <c r="L4" s="167">
        <v>444000</v>
      </c>
      <c r="M4" s="167"/>
      <c r="N4" s="178">
        <v>180900</v>
      </c>
      <c r="O4" s="180">
        <f>1/2</f>
        <v>0.5</v>
      </c>
    </row>
    <row r="5" spans="2:19">
      <c r="B5" t="s">
        <v>122</v>
      </c>
      <c r="E5" s="159" t="s">
        <v>10</v>
      </c>
      <c r="F5" s="159"/>
      <c r="G5" s="162"/>
      <c r="H5" s="165" t="s">
        <v>74</v>
      </c>
      <c r="I5" s="165" t="s">
        <v>13</v>
      </c>
      <c r="J5" s="164"/>
      <c r="K5" t="s">
        <v>39</v>
      </c>
      <c r="L5" s="167">
        <v>362000</v>
      </c>
      <c r="M5" s="167"/>
      <c r="N5" s="178">
        <v>185000</v>
      </c>
      <c r="O5" s="180">
        <f>2/3</f>
        <v>0.66666666666666663</v>
      </c>
    </row>
    <row r="6" spans="2:19">
      <c r="B6" t="s">
        <v>44</v>
      </c>
      <c r="E6" s="160" t="s">
        <v>22</v>
      </c>
      <c r="G6" s="162"/>
      <c r="H6" s="165" t="s">
        <v>75</v>
      </c>
      <c r="I6" s="165" t="s">
        <v>115</v>
      </c>
      <c r="J6" s="164"/>
      <c r="N6" s="178">
        <v>198000</v>
      </c>
      <c r="O6">
        <v>0.33</v>
      </c>
    </row>
    <row r="7" spans="2:19">
      <c r="B7" t="s">
        <v>104</v>
      </c>
      <c r="E7" s="160" t="s">
        <v>27</v>
      </c>
      <c r="G7" s="162"/>
      <c r="H7" s="165" t="s">
        <v>76</v>
      </c>
      <c r="I7" s="165" t="s">
        <v>116</v>
      </c>
      <c r="J7" s="164"/>
      <c r="N7" s="178">
        <v>208200</v>
      </c>
      <c r="O7">
        <v>0.5</v>
      </c>
    </row>
    <row r="8" spans="2:19">
      <c r="B8" t="s">
        <v>173</v>
      </c>
      <c r="E8" s="159" t="s">
        <v>30</v>
      </c>
      <c r="G8" s="162"/>
      <c r="H8" s="165" t="s">
        <v>77</v>
      </c>
      <c r="I8" s="165" t="s">
        <v>118</v>
      </c>
      <c r="J8" s="164"/>
      <c r="N8" s="178">
        <v>212200</v>
      </c>
    </row>
    <row r="9" spans="2:19">
      <c r="B9" t="s">
        <v>61</v>
      </c>
      <c r="E9" s="159" t="s">
        <v>179</v>
      </c>
      <c r="G9" s="162"/>
      <c r="H9" s="165" t="s">
        <v>8</v>
      </c>
      <c r="I9" s="165" t="s">
        <v>41</v>
      </c>
      <c r="J9" s="164"/>
      <c r="N9" s="178">
        <v>212500</v>
      </c>
    </row>
    <row r="10" spans="2:19" ht="26">
      <c r="B10" t="s">
        <v>156</v>
      </c>
      <c r="E10" s="159" t="s">
        <v>162</v>
      </c>
      <c r="G10" s="162"/>
      <c r="H10" s="165" t="s">
        <v>78</v>
      </c>
      <c r="I10" s="165" t="s">
        <v>2</v>
      </c>
      <c r="J10" s="164"/>
      <c r="N10" s="178">
        <v>230500</v>
      </c>
    </row>
    <row r="11" spans="2:19" ht="26">
      <c r="B11" t="s">
        <v>125</v>
      </c>
      <c r="E11" s="159" t="s">
        <v>180</v>
      </c>
      <c r="G11" s="162"/>
      <c r="H11" s="165" t="s">
        <v>79</v>
      </c>
      <c r="I11" s="165" t="s">
        <v>119</v>
      </c>
      <c r="J11" s="164"/>
      <c r="N11" s="178">
        <v>243300</v>
      </c>
    </row>
    <row r="12" spans="2:19">
      <c r="B12" t="s">
        <v>130</v>
      </c>
      <c r="G12" s="162"/>
      <c r="H12" s="165" t="s">
        <v>108</v>
      </c>
      <c r="I12" s="165" t="s">
        <v>120</v>
      </c>
      <c r="J12" s="164"/>
      <c r="N12" s="178">
        <v>258000</v>
      </c>
    </row>
    <row r="13" spans="2:19">
      <c r="B13" t="s">
        <v>24</v>
      </c>
      <c r="G13" s="162"/>
      <c r="H13" s="165" t="s">
        <v>57</v>
      </c>
      <c r="I13" s="165" t="s">
        <v>121</v>
      </c>
      <c r="J13" s="164"/>
      <c r="N13" s="178">
        <v>264400</v>
      </c>
    </row>
    <row r="14" spans="2:19">
      <c r="B14" t="s">
        <v>181</v>
      </c>
      <c r="G14" s="162"/>
      <c r="H14" s="165" t="s">
        <v>80</v>
      </c>
      <c r="I14" s="165" t="s">
        <v>65</v>
      </c>
      <c r="J14" s="164"/>
      <c r="N14" s="178">
        <v>295100</v>
      </c>
    </row>
    <row r="15" spans="2:19">
      <c r="B15" t="s">
        <v>1</v>
      </c>
      <c r="G15" s="164"/>
      <c r="H15" s="165" t="s">
        <v>81</v>
      </c>
      <c r="I15" s="165" t="s">
        <v>126</v>
      </c>
      <c r="J15" s="164"/>
      <c r="N15" s="178">
        <v>626700</v>
      </c>
    </row>
    <row r="16" spans="2:19">
      <c r="B16" t="s">
        <v>31</v>
      </c>
      <c r="G16" s="164"/>
      <c r="H16" s="165" t="s">
        <v>83</v>
      </c>
      <c r="I16" s="165" t="s">
        <v>131</v>
      </c>
      <c r="J16" s="164"/>
      <c r="N16" s="179"/>
    </row>
    <row r="17" spans="2:36">
      <c r="G17" s="164"/>
      <c r="H17" s="165" t="s">
        <v>85</v>
      </c>
      <c r="I17" s="164"/>
      <c r="J17" s="164"/>
      <c r="N17" s="179"/>
    </row>
    <row r="18" spans="2:36">
      <c r="G18" s="164"/>
      <c r="H18" s="165" t="s">
        <v>88</v>
      </c>
      <c r="I18" s="164"/>
      <c r="J18" s="164"/>
      <c r="N18" s="179"/>
    </row>
    <row r="19" spans="2:36">
      <c r="B19" t="s">
        <v>172</v>
      </c>
      <c r="G19" s="164"/>
      <c r="H19" s="165" t="s">
        <v>92</v>
      </c>
      <c r="I19" s="164"/>
      <c r="J19" s="164"/>
      <c r="N19" s="179"/>
    </row>
    <row r="20" spans="2:36">
      <c r="G20" s="164"/>
      <c r="H20" s="165" t="s">
        <v>5</v>
      </c>
      <c r="I20" s="164"/>
      <c r="J20" s="164"/>
      <c r="K20" s="164"/>
      <c r="L20" s="168" t="s">
        <v>52</v>
      </c>
      <c r="O20" s="179"/>
    </row>
    <row r="21" spans="2:36">
      <c r="B21" t="s">
        <v>103</v>
      </c>
      <c r="G21" s="164"/>
      <c r="H21" s="165" t="s">
        <v>93</v>
      </c>
      <c r="I21" s="164"/>
      <c r="J21" s="164"/>
      <c r="K21" s="164"/>
      <c r="L21" s="169" t="s">
        <v>71</v>
      </c>
      <c r="O21" s="179"/>
    </row>
    <row r="22" spans="2:36">
      <c r="B22" t="s">
        <v>38</v>
      </c>
      <c r="G22" s="164"/>
      <c r="H22" s="165" t="s">
        <v>94</v>
      </c>
      <c r="I22" s="164"/>
      <c r="J22" s="164"/>
      <c r="K22" s="164"/>
      <c r="L22" s="170" t="s">
        <v>0</v>
      </c>
      <c r="O22" s="179"/>
    </row>
    <row r="23" spans="2:36">
      <c r="B23" t="s">
        <v>182</v>
      </c>
      <c r="G23" s="164"/>
      <c r="H23" s="165" t="s">
        <v>97</v>
      </c>
      <c r="I23" s="164"/>
      <c r="J23" s="164"/>
      <c r="K23" s="164"/>
      <c r="L23" s="167"/>
      <c r="O23" s="179"/>
    </row>
    <row r="24" spans="2:36">
      <c r="B24" t="s">
        <v>107</v>
      </c>
      <c r="G24" s="164"/>
      <c r="H24" s="165" t="s">
        <v>101</v>
      </c>
      <c r="I24" s="164"/>
      <c r="J24" s="164"/>
      <c r="K24" s="164"/>
      <c r="L24" s="167"/>
      <c r="O24" s="179"/>
    </row>
    <row r="25" spans="2:36">
      <c r="B25" t="s">
        <v>151</v>
      </c>
      <c r="G25" s="164"/>
      <c r="H25" s="165" t="s">
        <v>111</v>
      </c>
      <c r="I25" s="164"/>
      <c r="J25" s="164"/>
      <c r="K25" s="164"/>
      <c r="L25" s="171" t="s">
        <v>54</v>
      </c>
      <c r="O25" s="179"/>
    </row>
    <row r="26" spans="2:36">
      <c r="B26" t="s">
        <v>183</v>
      </c>
      <c r="G26" s="164"/>
      <c r="H26" s="165" t="s">
        <v>113</v>
      </c>
      <c r="I26" s="164"/>
      <c r="J26" s="164"/>
      <c r="K26" s="164"/>
      <c r="L26" s="172" t="s">
        <v>184</v>
      </c>
      <c r="M26" s="172" t="s">
        <v>185</v>
      </c>
      <c r="N26" s="172" t="s">
        <v>145</v>
      </c>
      <c r="O26" s="172" t="s">
        <v>141</v>
      </c>
      <c r="P26" s="172" t="s">
        <v>186</v>
      </c>
      <c r="Q26" s="172" t="s">
        <v>187</v>
      </c>
      <c r="R26" s="172" t="s">
        <v>112</v>
      </c>
      <c r="S26" s="172" t="s">
        <v>98</v>
      </c>
      <c r="T26" s="172" t="s">
        <v>188</v>
      </c>
      <c r="U26" s="172" t="s">
        <v>14</v>
      </c>
      <c r="V26" s="172" t="s">
        <v>189</v>
      </c>
      <c r="W26" s="172" t="s">
        <v>161</v>
      </c>
      <c r="X26" s="172" t="s">
        <v>190</v>
      </c>
      <c r="Y26" s="172" t="s">
        <v>37</v>
      </c>
      <c r="Z26" s="172" t="s">
        <v>191</v>
      </c>
      <c r="AA26" s="172" t="s">
        <v>6</v>
      </c>
      <c r="AB26" s="172" t="s">
        <v>134</v>
      </c>
      <c r="AC26" s="172" t="s">
        <v>34</v>
      </c>
      <c r="AD26" s="172" t="s">
        <v>18</v>
      </c>
      <c r="AE26" s="172" t="s">
        <v>192</v>
      </c>
      <c r="AF26" s="172" t="s">
        <v>193</v>
      </c>
      <c r="AG26" s="172" t="s">
        <v>194</v>
      </c>
      <c r="AH26" s="172" t="s">
        <v>195</v>
      </c>
      <c r="AI26" s="172" t="s">
        <v>168</v>
      </c>
      <c r="AJ26" s="172" t="s">
        <v>9</v>
      </c>
    </row>
    <row r="27" spans="2:36">
      <c r="B27" t="s">
        <v>196</v>
      </c>
      <c r="G27" s="164"/>
      <c r="H27" s="165" t="s">
        <v>28</v>
      </c>
      <c r="I27" s="164"/>
      <c r="J27" s="164"/>
      <c r="K27" s="164"/>
      <c r="L27" s="173" t="s">
        <v>99</v>
      </c>
      <c r="M27" s="173" t="s">
        <v>99</v>
      </c>
      <c r="N27" s="173" t="s">
        <v>0</v>
      </c>
      <c r="O27" s="173" t="s">
        <v>99</v>
      </c>
      <c r="P27" s="173" t="s">
        <v>99</v>
      </c>
      <c r="Q27" s="173" t="s">
        <v>99</v>
      </c>
      <c r="R27" s="173" t="s">
        <v>99</v>
      </c>
      <c r="S27" s="173" t="s">
        <v>11</v>
      </c>
      <c r="T27" s="173" t="s">
        <v>99</v>
      </c>
      <c r="U27" s="173" t="s">
        <v>99</v>
      </c>
      <c r="V27" s="173" t="s">
        <v>99</v>
      </c>
      <c r="W27" s="173" t="s">
        <v>99</v>
      </c>
      <c r="X27" s="173" t="s">
        <v>99</v>
      </c>
      <c r="Y27" s="173" t="s">
        <v>0</v>
      </c>
      <c r="Z27" s="173" t="s">
        <v>86</v>
      </c>
      <c r="AA27" s="173" t="s">
        <v>82</v>
      </c>
      <c r="AB27" s="173" t="s">
        <v>82</v>
      </c>
      <c r="AC27" s="173" t="s">
        <v>82</v>
      </c>
      <c r="AD27" s="173" t="s">
        <v>99</v>
      </c>
      <c r="AE27" s="173" t="s">
        <v>95</v>
      </c>
      <c r="AF27" s="173" t="s">
        <v>0</v>
      </c>
      <c r="AG27" s="173" t="s">
        <v>82</v>
      </c>
      <c r="AH27" s="173" t="s">
        <v>99</v>
      </c>
      <c r="AI27" s="173" t="s">
        <v>99</v>
      </c>
      <c r="AJ27" s="173" t="s">
        <v>99</v>
      </c>
    </row>
    <row r="28" spans="2:36">
      <c r="B28" t="s">
        <v>197</v>
      </c>
      <c r="G28" s="164"/>
      <c r="H28" s="164"/>
      <c r="I28" s="164"/>
      <c r="J28" s="164"/>
      <c r="K28" s="164"/>
      <c r="L28" s="173" t="s">
        <v>70</v>
      </c>
      <c r="N28" s="173" t="s">
        <v>99</v>
      </c>
      <c r="P28" s="173" t="s">
        <v>70</v>
      </c>
      <c r="R28" s="173" t="s">
        <v>70</v>
      </c>
      <c r="S28" s="173" t="s">
        <v>99</v>
      </c>
      <c r="T28" s="173" t="s">
        <v>70</v>
      </c>
      <c r="U28" s="173" t="s">
        <v>70</v>
      </c>
      <c r="V28" s="173" t="s">
        <v>70</v>
      </c>
      <c r="W28" s="173" t="s">
        <v>70</v>
      </c>
      <c r="X28" s="173" t="s">
        <v>70</v>
      </c>
      <c r="Y28" s="173" t="s">
        <v>142</v>
      </c>
      <c r="Z28" s="173" t="s">
        <v>87</v>
      </c>
      <c r="AA28" s="173" t="s">
        <v>89</v>
      </c>
      <c r="AB28" s="173" t="s">
        <v>89</v>
      </c>
      <c r="AC28" s="173" t="s">
        <v>89</v>
      </c>
      <c r="AD28" s="173" t="s">
        <v>70</v>
      </c>
      <c r="AE28" s="173" t="s">
        <v>99</v>
      </c>
      <c r="AG28" s="173" t="s">
        <v>89</v>
      </c>
      <c r="AI28" s="173" t="s">
        <v>70</v>
      </c>
      <c r="AJ28" s="173" t="s">
        <v>70</v>
      </c>
    </row>
    <row r="29" spans="2:36">
      <c r="B29" t="s">
        <v>198</v>
      </c>
      <c r="G29" s="164"/>
      <c r="H29" s="164"/>
      <c r="I29" s="164"/>
      <c r="J29" s="164"/>
      <c r="K29" s="164"/>
      <c r="L29" s="173" t="s">
        <v>39</v>
      </c>
      <c r="P29" s="173" t="s">
        <v>39</v>
      </c>
      <c r="S29" s="173" t="s">
        <v>70</v>
      </c>
      <c r="W29" s="173" t="s">
        <v>39</v>
      </c>
      <c r="X29" s="173" t="s">
        <v>39</v>
      </c>
      <c r="Z29" s="173" t="s">
        <v>63</v>
      </c>
      <c r="AA29" s="173" t="s">
        <v>91</v>
      </c>
      <c r="AB29" s="173" t="s">
        <v>91</v>
      </c>
      <c r="AC29" s="173" t="s">
        <v>91</v>
      </c>
      <c r="AE29" s="173" t="s">
        <v>70</v>
      </c>
      <c r="AG29" s="173" t="s">
        <v>102</v>
      </c>
      <c r="AI29" s="173" t="s">
        <v>39</v>
      </c>
      <c r="AJ29" s="173" t="s">
        <v>39</v>
      </c>
    </row>
    <row r="30" spans="2:36">
      <c r="B30" t="s">
        <v>72</v>
      </c>
      <c r="G30" s="164"/>
      <c r="H30" s="164"/>
      <c r="I30" s="164"/>
      <c r="J30" s="164"/>
      <c r="K30" s="164"/>
      <c r="AA30" s="173" t="s">
        <v>50</v>
      </c>
      <c r="AB30" s="173" t="s">
        <v>50</v>
      </c>
      <c r="AC30" s="173" t="s">
        <v>50</v>
      </c>
      <c r="AG30" s="173" t="s">
        <v>105</v>
      </c>
    </row>
    <row r="31" spans="2:36">
      <c r="B31" t="s">
        <v>169</v>
      </c>
      <c r="G31" s="164"/>
      <c r="H31" s="164"/>
      <c r="I31" s="164"/>
      <c r="J31" s="164"/>
      <c r="K31" s="164"/>
      <c r="O31" s="179"/>
      <c r="AG31" s="173" t="s">
        <v>106</v>
      </c>
    </row>
    <row r="32" spans="2:36">
      <c r="G32" s="164"/>
      <c r="H32" s="164"/>
      <c r="I32" s="164"/>
      <c r="J32" s="164"/>
      <c r="K32" s="164"/>
      <c r="L32" s="174" t="s">
        <v>29</v>
      </c>
      <c r="O32" s="179"/>
      <c r="AG32" s="173" t="s">
        <v>109</v>
      </c>
    </row>
    <row r="33" spans="2:33">
      <c r="G33" s="164"/>
      <c r="H33" s="164"/>
      <c r="I33" s="164"/>
      <c r="J33" s="164"/>
      <c r="K33" s="164"/>
      <c r="L33" s="175" t="s">
        <v>47</v>
      </c>
      <c r="M33" s="175" t="s">
        <v>200</v>
      </c>
      <c r="N33" s="175" t="s">
        <v>21</v>
      </c>
      <c r="O33" s="175" t="s">
        <v>201</v>
      </c>
      <c r="P33" s="175" t="s">
        <v>67</v>
      </c>
      <c r="Q33" s="175" t="s">
        <v>51</v>
      </c>
      <c r="R33" s="175" t="s">
        <v>202</v>
      </c>
      <c r="S33" s="175" t="s">
        <v>203</v>
      </c>
      <c r="T33" s="175" t="s">
        <v>59</v>
      </c>
      <c r="U33" s="175" t="s">
        <v>171</v>
      </c>
      <c r="V33" s="175" t="s">
        <v>204</v>
      </c>
      <c r="W33" s="175" t="s">
        <v>205</v>
      </c>
      <c r="X33" s="175" t="s">
        <v>206</v>
      </c>
      <c r="Y33" s="175" t="s">
        <v>199</v>
      </c>
      <c r="AG33" s="173" t="s">
        <v>110</v>
      </c>
    </row>
    <row r="34" spans="2:33">
      <c r="G34" s="164"/>
      <c r="H34" s="164"/>
      <c r="I34" s="164"/>
      <c r="J34" s="164"/>
      <c r="K34" s="164"/>
      <c r="L34" s="176" t="s">
        <v>99</v>
      </c>
      <c r="M34" s="176" t="s">
        <v>99</v>
      </c>
      <c r="N34" s="176" t="s">
        <v>99</v>
      </c>
      <c r="O34" s="176" t="s">
        <v>99</v>
      </c>
      <c r="P34" s="176" t="s">
        <v>99</v>
      </c>
      <c r="Q34" s="176" t="s">
        <v>99</v>
      </c>
      <c r="R34" s="176" t="s">
        <v>99</v>
      </c>
      <c r="S34" s="176" t="s">
        <v>0</v>
      </c>
      <c r="T34" s="176" t="s">
        <v>99</v>
      </c>
      <c r="U34" s="176" t="s">
        <v>99</v>
      </c>
      <c r="V34" s="176" t="s">
        <v>123</v>
      </c>
      <c r="W34" s="176" t="s">
        <v>0</v>
      </c>
      <c r="X34" s="176" t="s">
        <v>127</v>
      </c>
      <c r="Y34" s="176" t="s">
        <v>99</v>
      </c>
    </row>
    <row r="35" spans="2:33">
      <c r="G35" s="164"/>
      <c r="H35" s="164"/>
      <c r="I35" s="164"/>
      <c r="J35" s="164"/>
      <c r="K35" s="164"/>
      <c r="L35" s="176" t="s">
        <v>70</v>
      </c>
      <c r="M35" s="176" t="s">
        <v>70</v>
      </c>
      <c r="N35" s="176" t="s">
        <v>70</v>
      </c>
      <c r="O35" s="176" t="s">
        <v>70</v>
      </c>
      <c r="P35" s="176" t="s">
        <v>70</v>
      </c>
      <c r="Q35" s="176" t="s">
        <v>70</v>
      </c>
      <c r="R35" s="176" t="s">
        <v>70</v>
      </c>
      <c r="T35" s="176" t="s">
        <v>70</v>
      </c>
      <c r="U35" s="176" t="s">
        <v>70</v>
      </c>
      <c r="V35" s="176" t="s">
        <v>124</v>
      </c>
      <c r="X35" s="176" t="s">
        <v>128</v>
      </c>
      <c r="Y35" s="176" t="s">
        <v>70</v>
      </c>
    </row>
    <row r="36" spans="2:33">
      <c r="B36" t="s">
        <v>16</v>
      </c>
      <c r="G36" s="164"/>
      <c r="H36" s="164"/>
      <c r="I36" s="164"/>
      <c r="J36" s="164"/>
      <c r="K36" s="164"/>
      <c r="L36" s="176" t="s">
        <v>39</v>
      </c>
      <c r="M36" s="176" t="s">
        <v>39</v>
      </c>
      <c r="N36" s="176" t="s">
        <v>39</v>
      </c>
      <c r="O36" s="176" t="s">
        <v>39</v>
      </c>
      <c r="Q36" s="176" t="s">
        <v>39</v>
      </c>
      <c r="R36" s="176" t="s">
        <v>39</v>
      </c>
      <c r="T36" s="176" t="s">
        <v>39</v>
      </c>
      <c r="U36" s="176" t="s">
        <v>39</v>
      </c>
      <c r="X36" s="176" t="s">
        <v>129</v>
      </c>
      <c r="Y36" s="176" t="s">
        <v>39</v>
      </c>
    </row>
    <row r="37" spans="2:33">
      <c r="B37" t="s">
        <v>207</v>
      </c>
      <c r="G37" s="164"/>
      <c r="H37" s="164"/>
      <c r="I37" s="164"/>
      <c r="J37" s="164"/>
      <c r="K37" s="164"/>
    </row>
    <row r="38" spans="2:33">
      <c r="B38" t="s">
        <v>62</v>
      </c>
      <c r="G38" s="164"/>
      <c r="H38" s="164"/>
      <c r="I38" s="164"/>
      <c r="J38" s="164"/>
      <c r="K38" s="164"/>
      <c r="O38" s="164"/>
    </row>
    <row r="39" spans="2:33">
      <c r="G39" s="164"/>
      <c r="H39" s="164"/>
      <c r="I39" s="164"/>
      <c r="J39" s="164"/>
      <c r="K39" s="164"/>
      <c r="O39" s="164"/>
    </row>
    <row r="40" spans="2:33">
      <c r="G40" s="164"/>
      <c r="H40" s="164"/>
      <c r="I40" s="164"/>
      <c r="J40" s="164"/>
      <c r="K40" s="164"/>
      <c r="O40" s="164"/>
    </row>
    <row r="41" spans="2:33">
      <c r="G41" s="164"/>
      <c r="H41" s="164"/>
      <c r="I41" s="164"/>
      <c r="J41" s="164"/>
      <c r="K41" s="164"/>
      <c r="O41" s="164"/>
    </row>
    <row r="42" spans="2:33">
      <c r="G42" s="164"/>
      <c r="H42" s="164"/>
      <c r="I42" s="164"/>
      <c r="J42" s="164"/>
      <c r="K42" s="164"/>
      <c r="L42" t="s">
        <v>0</v>
      </c>
      <c r="O42" s="164"/>
    </row>
    <row r="43" spans="2:33">
      <c r="G43" s="164"/>
      <c r="H43" s="164"/>
      <c r="I43" s="164"/>
      <c r="J43" s="164"/>
      <c r="K43" s="164"/>
      <c r="L43" s="177">
        <v>558000</v>
      </c>
      <c r="O43" s="164"/>
    </row>
    <row r="44" spans="2:33">
      <c r="G44" s="164"/>
      <c r="H44" s="164"/>
      <c r="I44" s="164"/>
      <c r="J44" s="164"/>
      <c r="K44" s="164"/>
      <c r="L44" s="177">
        <v>484000</v>
      </c>
      <c r="O44" s="164"/>
    </row>
    <row r="45" spans="2:33">
      <c r="G45" s="164"/>
      <c r="H45" s="164"/>
      <c r="I45" s="164"/>
      <c r="J45" s="164"/>
      <c r="K45" s="164"/>
      <c r="L45" s="177">
        <v>309900</v>
      </c>
      <c r="O45" s="164"/>
    </row>
    <row r="46" spans="2:33">
      <c r="G46" s="164"/>
      <c r="H46" s="164"/>
      <c r="I46" s="164"/>
      <c r="J46" s="164"/>
      <c r="K46" s="164"/>
      <c r="L46" s="177">
        <v>239300</v>
      </c>
      <c r="O46" s="164"/>
    </row>
    <row r="47" spans="2:33">
      <c r="G47" s="164"/>
      <c r="H47" s="164"/>
      <c r="I47" s="164"/>
      <c r="J47" s="164"/>
      <c r="K47" s="164"/>
      <c r="L47" s="177">
        <v>10695000</v>
      </c>
      <c r="O47" s="164"/>
    </row>
    <row r="48" spans="2:33">
      <c r="G48" s="164"/>
      <c r="H48" s="164"/>
      <c r="I48" s="164"/>
      <c r="J48" s="164"/>
      <c r="K48" s="164"/>
      <c r="L48" s="177">
        <v>8257000</v>
      </c>
      <c r="O48" s="164"/>
    </row>
    <row r="49" spans="7:15">
      <c r="G49" s="164"/>
      <c r="H49" s="164"/>
      <c r="I49" s="164"/>
      <c r="J49" s="164"/>
      <c r="K49" s="164"/>
      <c r="L49" s="177">
        <v>31267000</v>
      </c>
      <c r="O49" s="164"/>
    </row>
    <row r="50" spans="7:15">
      <c r="G50" s="164"/>
      <c r="H50" s="164"/>
      <c r="I50" s="164"/>
      <c r="J50" s="164"/>
      <c r="K50" s="164"/>
      <c r="L50" s="177">
        <v>24138000</v>
      </c>
      <c r="O50" s="164"/>
    </row>
    <row r="51" spans="7:15">
      <c r="G51" s="164"/>
      <c r="H51" s="164"/>
      <c r="I51" s="164"/>
      <c r="J51" s="164"/>
      <c r="K51" s="164"/>
      <c r="L51" s="177">
        <v>62543000</v>
      </c>
      <c r="O51" s="164"/>
    </row>
    <row r="52" spans="7:15">
      <c r="G52" s="164"/>
      <c r="H52" s="164"/>
      <c r="I52" s="164"/>
      <c r="J52" s="164"/>
      <c r="K52" s="164"/>
      <c r="L52" s="177">
        <v>48283000</v>
      </c>
      <c r="O52" s="164"/>
    </row>
    <row r="53" spans="7:15">
      <c r="G53" s="164"/>
      <c r="H53" s="164"/>
      <c r="I53" s="164"/>
      <c r="J53" s="164"/>
      <c r="K53" s="164"/>
      <c r="L53" s="177">
        <v>11046000</v>
      </c>
      <c r="O53" s="164"/>
    </row>
    <row r="54" spans="7:15">
      <c r="G54" s="164"/>
      <c r="H54" s="164"/>
      <c r="I54" s="164"/>
      <c r="J54" s="164"/>
      <c r="K54" s="164"/>
      <c r="L54" s="177">
        <v>8528000</v>
      </c>
      <c r="O54" s="164"/>
    </row>
    <row r="55" spans="7:15">
      <c r="G55" s="164"/>
      <c r="H55" s="164"/>
      <c r="I55" s="164"/>
      <c r="J55" s="164"/>
      <c r="K55" s="164"/>
      <c r="L55" s="177">
        <v>13255000</v>
      </c>
      <c r="O55" s="164"/>
    </row>
    <row r="56" spans="7:15">
      <c r="G56" s="164"/>
      <c r="H56" s="164"/>
      <c r="I56" s="164"/>
      <c r="J56" s="164"/>
      <c r="K56" s="164"/>
      <c r="L56" s="177">
        <v>10233000</v>
      </c>
      <c r="O56" s="164"/>
    </row>
    <row r="57" spans="7:15">
      <c r="G57" s="164"/>
      <c r="H57" s="164"/>
      <c r="I57" s="164"/>
      <c r="J57" s="164"/>
      <c r="K57" s="164"/>
      <c r="L57" s="177">
        <v>5523000</v>
      </c>
      <c r="O57" s="164"/>
    </row>
    <row r="58" spans="7:15">
      <c r="G58" s="164"/>
      <c r="H58" s="164"/>
      <c r="I58" s="164"/>
      <c r="J58" s="164"/>
      <c r="K58" s="164"/>
      <c r="L58" s="177">
        <v>4264000</v>
      </c>
      <c r="O58" s="164"/>
    </row>
    <row r="59" spans="7:15">
      <c r="G59" s="164"/>
      <c r="H59" s="164"/>
      <c r="I59" s="164"/>
      <c r="J59" s="164"/>
      <c r="K59" s="164"/>
      <c r="L59" s="177">
        <v>108900</v>
      </c>
      <c r="O59" s="164"/>
    </row>
    <row r="60" spans="7:15">
      <c r="G60" s="164"/>
      <c r="H60" s="164"/>
      <c r="I60" s="164"/>
      <c r="J60" s="164"/>
      <c r="K60" s="164"/>
      <c r="L60" s="177">
        <v>84100</v>
      </c>
      <c r="O60" s="164"/>
    </row>
    <row r="61" spans="7:15">
      <c r="G61" s="164"/>
      <c r="H61" s="164"/>
      <c r="I61" s="164"/>
      <c r="J61" s="164"/>
      <c r="K61" s="164"/>
      <c r="L61" s="177">
        <v>119830</v>
      </c>
      <c r="O61" s="164"/>
    </row>
    <row r="62" spans="7:15">
      <c r="G62" s="164"/>
      <c r="H62" s="164"/>
      <c r="I62" s="164"/>
      <c r="J62" s="164"/>
      <c r="K62" s="164"/>
      <c r="L62" s="177">
        <v>92510</v>
      </c>
      <c r="O62" s="164"/>
    </row>
    <row r="63" spans="7:15">
      <c r="G63" s="164"/>
      <c r="H63" s="164"/>
      <c r="I63" s="164"/>
      <c r="J63" s="164"/>
      <c r="K63" s="164"/>
      <c r="L63" s="177">
        <v>517800</v>
      </c>
      <c r="O63" s="164"/>
    </row>
    <row r="64" spans="7:15">
      <c r="G64" s="164"/>
      <c r="H64" s="164"/>
      <c r="I64" s="164"/>
      <c r="J64" s="164"/>
      <c r="K64" s="164"/>
      <c r="L64" s="177">
        <v>399800</v>
      </c>
      <c r="O64" s="164"/>
    </row>
    <row r="65" spans="7:15">
      <c r="G65" s="164"/>
      <c r="H65" s="164"/>
      <c r="I65" s="164"/>
      <c r="J65" s="164"/>
      <c r="K65" s="164"/>
      <c r="L65" s="177">
        <v>569660</v>
      </c>
      <c r="O65" s="164"/>
    </row>
    <row r="66" spans="7:15">
      <c r="G66" s="164"/>
      <c r="H66" s="164"/>
      <c r="I66" s="164"/>
      <c r="J66" s="164"/>
      <c r="K66" s="164"/>
      <c r="L66" s="177">
        <v>439780</v>
      </c>
      <c r="O66" s="164"/>
    </row>
    <row r="67" spans="7:15">
      <c r="G67" s="164"/>
      <c r="H67" s="164"/>
      <c r="I67" s="164"/>
      <c r="J67" s="164"/>
      <c r="K67" s="164"/>
      <c r="L67" s="177">
        <v>86011000</v>
      </c>
    </row>
    <row r="68" spans="7:15">
      <c r="G68" s="164"/>
      <c r="H68" s="164"/>
      <c r="I68" s="164"/>
      <c r="J68" s="164"/>
      <c r="K68" s="164"/>
      <c r="L68" s="177">
        <v>66400000</v>
      </c>
    </row>
    <row r="69" spans="7:15">
      <c r="G69" s="164"/>
      <c r="H69" s="164"/>
      <c r="I69" s="164"/>
      <c r="J69" s="164"/>
      <c r="K69" s="164"/>
      <c r="L69" s="177">
        <v>83100</v>
      </c>
    </row>
    <row r="70" spans="7:15">
      <c r="G70" s="164"/>
      <c r="H70" s="164"/>
      <c r="I70" s="164"/>
      <c r="J70" s="164"/>
      <c r="K70" s="164"/>
      <c r="L70" s="177">
        <v>64200</v>
      </c>
    </row>
    <row r="71" spans="7:15">
      <c r="G71" s="164"/>
      <c r="H71" s="164"/>
      <c r="I71" s="164"/>
      <c r="J71" s="164"/>
      <c r="K71" s="164"/>
      <c r="L71" s="177">
        <v>91470</v>
      </c>
    </row>
    <row r="72" spans="7:15">
      <c r="G72" s="164"/>
      <c r="H72" s="164"/>
      <c r="I72" s="164"/>
      <c r="J72" s="164"/>
      <c r="K72" s="164"/>
      <c r="L72" s="177">
        <v>70620</v>
      </c>
    </row>
    <row r="73" spans="7:15">
      <c r="G73" s="164"/>
      <c r="H73" s="164"/>
      <c r="I73" s="164"/>
      <c r="J73" s="164"/>
      <c r="K73" s="164"/>
      <c r="L73" s="177">
        <v>395700</v>
      </c>
    </row>
    <row r="74" spans="7:15">
      <c r="G74" s="164"/>
      <c r="H74" s="164"/>
      <c r="I74" s="164"/>
      <c r="J74" s="164"/>
      <c r="K74" s="164"/>
      <c r="L74" s="177">
        <v>305500</v>
      </c>
    </row>
    <row r="75" spans="7:15">
      <c r="G75" s="164"/>
      <c r="H75" s="164"/>
      <c r="I75" s="164"/>
      <c r="J75" s="164"/>
      <c r="K75" s="164"/>
      <c r="L75" s="177">
        <v>90653000</v>
      </c>
    </row>
    <row r="76" spans="7:15">
      <c r="G76" s="164"/>
      <c r="H76" s="164"/>
      <c r="I76" s="164"/>
      <c r="J76" s="164"/>
      <c r="K76" s="164"/>
      <c r="L76" s="177">
        <v>69984000</v>
      </c>
    </row>
    <row r="77" spans="7:15">
      <c r="G77" s="164"/>
      <c r="H77" s="164"/>
      <c r="I77" s="164"/>
      <c r="J77" s="164"/>
      <c r="K77" s="164"/>
      <c r="L77" s="177">
        <v>224993000</v>
      </c>
    </row>
    <row r="78" spans="7:15">
      <c r="G78" s="164"/>
      <c r="H78" s="164"/>
      <c r="I78" s="164"/>
      <c r="J78" s="164"/>
      <c r="K78" s="164"/>
      <c r="L78" s="177">
        <v>173694000</v>
      </c>
    </row>
    <row r="79" spans="7:15">
      <c r="G79" s="164"/>
      <c r="H79" s="164"/>
      <c r="I79" s="164"/>
      <c r="J79" s="164"/>
      <c r="K79" s="164"/>
      <c r="L79" s="177">
        <v>38109000</v>
      </c>
    </row>
    <row r="80" spans="7:15">
      <c r="G80" s="164"/>
      <c r="H80" s="164"/>
      <c r="I80" s="164"/>
      <c r="J80" s="164"/>
      <c r="K80" s="164"/>
      <c r="L80" s="177">
        <v>29420000</v>
      </c>
    </row>
    <row r="81" spans="7:12">
      <c r="G81" s="164"/>
      <c r="H81" s="164"/>
      <c r="I81" s="164"/>
      <c r="J81" s="164"/>
      <c r="K81" s="164"/>
      <c r="L81" s="177"/>
    </row>
    <row r="82" spans="7:12">
      <c r="G82" s="164"/>
      <c r="H82" s="164"/>
      <c r="I82" s="164"/>
      <c r="J82" s="164"/>
      <c r="K82" s="164"/>
      <c r="L82" s="177"/>
    </row>
    <row r="83" spans="7:12">
      <c r="G83" s="164"/>
      <c r="H83" s="164"/>
      <c r="I83" s="164"/>
      <c r="J83" s="164"/>
      <c r="L83" s="177"/>
    </row>
    <row r="84" spans="7:12">
      <c r="G84" s="164"/>
      <c r="H84" s="164"/>
      <c r="I84" s="164"/>
      <c r="J84" s="164"/>
      <c r="L84" s="177"/>
    </row>
    <row r="85" spans="7:12">
      <c r="G85" s="164"/>
      <c r="H85" s="164"/>
      <c r="I85" s="164"/>
      <c r="J85" s="164"/>
    </row>
    <row r="86" spans="7:12">
      <c r="G86" s="164"/>
      <c r="H86" s="164"/>
      <c r="I86" s="164"/>
      <c r="J86" s="164"/>
    </row>
    <row r="87" spans="7:12">
      <c r="G87" s="164"/>
      <c r="H87" s="164"/>
      <c r="I87" s="164"/>
      <c r="J87" s="164"/>
    </row>
    <row r="88" spans="7:12">
      <c r="H88" s="164"/>
      <c r="I88" s="164"/>
      <c r="J88" s="164"/>
    </row>
  </sheetData>
  <mergeCells count="1">
    <mergeCell ref="G1:J1"/>
  </mergeCells>
  <phoneticPr fontId="5"/>
  <conditionalFormatting sqref="L43:L84">
    <cfRule type="duplicateValues" dxfId="0" priority="1"/>
  </conditionalFormatting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H16"/>
  <sheetViews>
    <sheetView view="pageBreakPreview" zoomScale="70" zoomScaleSheetLayoutView="70" workbookViewId="0">
      <selection activeCell="B15" sqref="B15:D15"/>
    </sheetView>
  </sheetViews>
  <sheetFormatPr defaultColWidth="9" defaultRowHeight="13"/>
  <cols>
    <col min="1" max="2" width="44.375" style="1" customWidth="1"/>
    <col min="3" max="3" width="40.375" style="1" customWidth="1"/>
    <col min="4" max="8" width="11.375" style="1" customWidth="1"/>
    <col min="9" max="9" width="9" style="1"/>
    <col min="10" max="12" width="5.625" style="1" customWidth="1"/>
    <col min="13" max="14" width="5.375" style="1" customWidth="1"/>
    <col min="15" max="16384" width="9" style="1"/>
  </cols>
  <sheetData>
    <row r="1" spans="1:8" ht="14">
      <c r="A1" s="3" t="s">
        <v>221</v>
      </c>
      <c r="B1" s="1"/>
    </row>
    <row r="2" spans="1:8" ht="19.5" customHeight="1">
      <c r="A2" s="4" t="s">
        <v>211</v>
      </c>
      <c r="B2" s="4"/>
      <c r="C2" s="4"/>
      <c r="D2" s="5"/>
      <c r="E2" s="5"/>
      <c r="F2" s="5"/>
      <c r="G2" s="5"/>
      <c r="H2" s="5"/>
    </row>
    <row r="3" spans="1:8" ht="7.5" customHeight="1">
      <c r="A3" s="5"/>
      <c r="B3" s="5"/>
      <c r="C3" s="5"/>
      <c r="D3" s="5"/>
      <c r="E3" s="5"/>
      <c r="F3" s="5"/>
      <c r="G3" s="5"/>
      <c r="H3" s="5"/>
    </row>
    <row r="4" spans="1:8" ht="14.75">
      <c r="A4" s="1"/>
      <c r="B4" s="1"/>
      <c r="C4" s="20" t="s">
        <v>218</v>
      </c>
      <c r="D4" s="28"/>
      <c r="E4" s="28"/>
    </row>
    <row r="5" spans="1:8" s="2" customFormat="1" ht="45" customHeight="1">
      <c r="A5" s="6" t="s">
        <v>227</v>
      </c>
      <c r="B5" s="15" t="s">
        <v>209</v>
      </c>
      <c r="C5" s="21" t="s">
        <v>7</v>
      </c>
    </row>
    <row r="6" spans="1:8" ht="13.5" customHeight="1">
      <c r="A6" s="7"/>
      <c r="B6" s="16"/>
      <c r="C6" s="22"/>
    </row>
    <row r="7" spans="1:8" ht="16.5" customHeight="1">
      <c r="A7" s="8"/>
      <c r="B7" s="17"/>
      <c r="C7" s="23"/>
    </row>
    <row r="8" spans="1:8" ht="46.5" customHeight="1">
      <c r="A8" s="9" t="s">
        <v>27</v>
      </c>
      <c r="B8" s="181">
        <v>0</v>
      </c>
      <c r="C8" s="24"/>
    </row>
    <row r="9" spans="1:8" ht="49.5" customHeight="1">
      <c r="A9" s="10" t="s">
        <v>42</v>
      </c>
      <c r="B9" s="182">
        <f>B8</f>
        <v>0</v>
      </c>
      <c r="C9" s="25"/>
    </row>
    <row r="10" spans="1:8" ht="22.5" customHeight="1">
      <c r="A10" s="11"/>
      <c r="C10" s="26"/>
    </row>
    <row r="11" spans="1:8">
      <c r="A11" s="12"/>
      <c r="B11" s="12"/>
    </row>
    <row r="12" spans="1:8">
      <c r="A12" s="13"/>
      <c r="B12" s="13"/>
      <c r="C12" s="27"/>
      <c r="D12" s="27"/>
      <c r="E12" s="27"/>
      <c r="F12" s="27"/>
      <c r="G12" s="27"/>
    </row>
    <row r="13" spans="1:8">
      <c r="A13" s="14"/>
      <c r="B13" s="14"/>
      <c r="C13" s="27"/>
      <c r="D13" s="27"/>
      <c r="E13" s="27"/>
      <c r="F13" s="27"/>
      <c r="G13" s="27"/>
    </row>
    <row r="14" spans="1:8">
      <c r="A14" s="14"/>
      <c r="B14" s="14"/>
      <c r="C14" s="27"/>
      <c r="D14" s="27"/>
      <c r="E14" s="27"/>
      <c r="F14" s="27"/>
      <c r="G14" s="27"/>
      <c r="H14" s="27"/>
    </row>
    <row r="15" spans="1:8">
      <c r="A15" s="14"/>
      <c r="B15" s="14"/>
      <c r="C15" s="27"/>
      <c r="D15" s="27"/>
      <c r="E15" s="27"/>
      <c r="F15" s="27"/>
      <c r="G15" s="27"/>
      <c r="H15" s="27"/>
    </row>
    <row r="16" spans="1:8">
      <c r="A16" s="14"/>
      <c r="B16" s="14"/>
      <c r="C16" s="27"/>
      <c r="D16" s="27"/>
      <c r="E16" s="27"/>
      <c r="F16" s="27"/>
      <c r="G16" s="27"/>
      <c r="H16" s="27"/>
    </row>
  </sheetData>
  <mergeCells count="4">
    <mergeCell ref="A2:C2"/>
    <mergeCell ref="A5:A6"/>
    <mergeCell ref="B5:B6"/>
    <mergeCell ref="C5:C6"/>
  </mergeCells>
  <phoneticPr fontId="5"/>
  <printOptions horizontalCentered="1"/>
  <pageMargins left="0.51181102362204722" right="0.51181102362204722" top="0.55118110236220474" bottom="0.55118110236220474" header="0.31496062992125984" footer="0.31496062992125984"/>
  <pageSetup paperSize="9" fitToWidth="1" fitToHeight="1" orientation="landscape" usePrinterDefaults="1" r:id="rId1"/>
  <colBreaks count="1" manualBreakCount="1">
    <brk id="4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outlinePr summaryRight="0"/>
    <pageSetUpPr fitToPage="1"/>
  </sheetPr>
  <dimension ref="A1:V36"/>
  <sheetViews>
    <sheetView showGridLines="0" view="pageBreakPreview" zoomScale="55" zoomScaleNormal="75" zoomScaleSheetLayoutView="55" workbookViewId="0">
      <selection activeCell="B15" sqref="B15:D15"/>
    </sheetView>
  </sheetViews>
  <sheetFormatPr defaultRowHeight="13"/>
  <cols>
    <col min="1" max="1" width="4.375" style="1" customWidth="1"/>
    <col min="2" max="2" width="9.375" style="1" bestFit="1" customWidth="1"/>
    <col min="3" max="3" width="19.6328125" style="1" customWidth="1"/>
    <col min="4" max="4" width="22.125" style="1" bestFit="1" customWidth="1"/>
    <col min="5" max="5" width="15" style="1" customWidth="1"/>
    <col min="6" max="6" width="16.25" style="1" customWidth="1"/>
    <col min="7" max="7" width="17.453125" style="1" customWidth="1"/>
    <col min="8" max="8" width="13.25" style="1" customWidth="1"/>
    <col min="9" max="9" width="12.25" style="1" customWidth="1"/>
    <col min="10" max="10" width="19.81640625" style="1" customWidth="1"/>
    <col min="11" max="11" width="21.453125" style="1" customWidth="1"/>
    <col min="12" max="12" width="23.875" style="1" customWidth="1"/>
    <col min="13" max="18" width="17.875" style="1" customWidth="1"/>
    <col min="19" max="19" width="19.81640625" style="1" customWidth="1"/>
    <col min="20" max="20" width="19.25" style="29" customWidth="1"/>
    <col min="21" max="21" width="17.875" style="29" customWidth="1"/>
    <col min="22" max="16384" width="8.7265625" style="1" customWidth="1"/>
  </cols>
  <sheetData>
    <row r="1" spans="1:22" ht="19">
      <c r="A1" s="158"/>
      <c r="T1" s="1"/>
      <c r="U1" s="1"/>
    </row>
    <row r="2" spans="1:22" ht="32.25" customHeight="1">
      <c r="B2" s="30" t="s">
        <v>222</v>
      </c>
      <c r="T2" s="1"/>
      <c r="U2" s="1"/>
    </row>
    <row r="3" spans="1:22" ht="47.25" customHeight="1">
      <c r="B3" s="31" t="s">
        <v>157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16"/>
    </row>
    <row r="4" spans="1:22" ht="30" customHeight="1">
      <c r="B4" s="3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17"/>
    </row>
    <row r="5" spans="1:22" ht="30" customHeight="1">
      <c r="B5" s="33"/>
      <c r="C5" s="33"/>
      <c r="D5" s="33"/>
      <c r="E5" s="33"/>
      <c r="F5" s="33"/>
      <c r="G5" s="33"/>
      <c r="H5" s="33"/>
      <c r="I5" s="33"/>
      <c r="J5" s="33"/>
      <c r="T5" s="1"/>
      <c r="U5" s="1"/>
    </row>
    <row r="6" spans="1:22" ht="357" customHeight="1">
      <c r="B6" s="34" t="s">
        <v>46</v>
      </c>
      <c r="C6" s="43" t="s">
        <v>33</v>
      </c>
      <c r="D6" s="50" t="s">
        <v>66</v>
      </c>
      <c r="E6" s="58" t="s">
        <v>135</v>
      </c>
      <c r="F6" s="58" t="s">
        <v>214</v>
      </c>
      <c r="G6" s="58" t="s">
        <v>12</v>
      </c>
      <c r="H6" s="58" t="s">
        <v>159</v>
      </c>
      <c r="I6" s="68" t="s">
        <v>160</v>
      </c>
      <c r="J6" s="69" t="s">
        <v>215</v>
      </c>
      <c r="K6" s="43" t="s">
        <v>149</v>
      </c>
      <c r="L6" s="58" t="s">
        <v>56</v>
      </c>
      <c r="M6" s="85" t="s">
        <v>137</v>
      </c>
      <c r="N6" s="69" t="s">
        <v>138</v>
      </c>
      <c r="O6" s="91" t="s">
        <v>163</v>
      </c>
      <c r="P6" s="95" t="s">
        <v>23</v>
      </c>
      <c r="Q6" s="95" t="s">
        <v>139</v>
      </c>
      <c r="R6" s="95" t="s">
        <v>17</v>
      </c>
      <c r="S6" s="95" t="s">
        <v>170</v>
      </c>
      <c r="T6" s="109" t="s">
        <v>40</v>
      </c>
      <c r="U6" s="110" t="s">
        <v>4</v>
      </c>
    </row>
    <row r="7" spans="1:22" ht="35">
      <c r="B7" s="35"/>
      <c r="C7" s="44"/>
      <c r="D7" s="36"/>
      <c r="E7" s="36" t="s">
        <v>36</v>
      </c>
      <c r="F7" s="36" t="s">
        <v>3</v>
      </c>
      <c r="G7" s="36" t="s">
        <v>48</v>
      </c>
      <c r="H7" s="36"/>
      <c r="I7" s="36"/>
      <c r="J7" s="36"/>
      <c r="K7" s="36" t="s">
        <v>140</v>
      </c>
      <c r="L7" s="36" t="s">
        <v>20</v>
      </c>
      <c r="M7" s="36" t="s">
        <v>143</v>
      </c>
      <c r="N7" s="36" t="s">
        <v>164</v>
      </c>
      <c r="O7" s="36" t="s">
        <v>148</v>
      </c>
      <c r="P7" s="36" t="s">
        <v>165</v>
      </c>
      <c r="Q7" s="36" t="s">
        <v>117</v>
      </c>
      <c r="R7" s="36"/>
      <c r="S7" s="36" t="s">
        <v>208</v>
      </c>
      <c r="T7" s="36" t="s">
        <v>213</v>
      </c>
      <c r="U7" s="111"/>
    </row>
    <row r="8" spans="1:22" ht="17.5">
      <c r="B8" s="35"/>
      <c r="C8" s="44"/>
      <c r="D8" s="51" t="s">
        <v>49</v>
      </c>
      <c r="E8" s="51" t="s">
        <v>15</v>
      </c>
      <c r="F8" s="51" t="s">
        <v>15</v>
      </c>
      <c r="G8" s="51" t="s">
        <v>15</v>
      </c>
      <c r="H8" s="63" t="s">
        <v>90</v>
      </c>
      <c r="I8" s="63" t="s">
        <v>90</v>
      </c>
      <c r="J8" s="63" t="s">
        <v>144</v>
      </c>
      <c r="K8" s="63" t="s">
        <v>49</v>
      </c>
      <c r="L8" s="51" t="s">
        <v>166</v>
      </c>
      <c r="M8" s="63" t="s">
        <v>15</v>
      </c>
      <c r="N8" s="63" t="s">
        <v>15</v>
      </c>
      <c r="O8" s="63" t="s">
        <v>15</v>
      </c>
      <c r="P8" s="63" t="s">
        <v>15</v>
      </c>
      <c r="Q8" s="63" t="s">
        <v>15</v>
      </c>
      <c r="R8" s="63"/>
      <c r="S8" s="63" t="s">
        <v>15</v>
      </c>
      <c r="T8" s="63" t="s">
        <v>15</v>
      </c>
      <c r="U8" s="112"/>
    </row>
    <row r="9" spans="1:22" ht="40" customHeight="1">
      <c r="B9" s="36" t="s">
        <v>147</v>
      </c>
      <c r="C9" s="45" t="s">
        <v>43</v>
      </c>
      <c r="D9" s="52" t="s">
        <v>152</v>
      </c>
      <c r="E9" s="59">
        <v>10000000</v>
      </c>
      <c r="F9" s="59">
        <v>0</v>
      </c>
      <c r="G9" s="59">
        <f>E9-F9</f>
        <v>10000000</v>
      </c>
      <c r="H9" s="64">
        <v>736</v>
      </c>
      <c r="I9" s="64">
        <v>713</v>
      </c>
      <c r="J9" s="70">
        <f t="shared" ref="J9:J20" si="0">(I9-H9)/H9</f>
        <v>-3.125e-002</v>
      </c>
      <c r="K9" s="74">
        <v>3</v>
      </c>
      <c r="L9" s="64">
        <v>30</v>
      </c>
      <c r="M9" s="86">
        <v>105200</v>
      </c>
      <c r="N9" s="86">
        <f t="shared" ref="N9:N20" si="1">K9*L9*M9</f>
        <v>9468000</v>
      </c>
      <c r="O9" s="92">
        <v>280000000</v>
      </c>
      <c r="P9" s="96">
        <f t="shared" ref="P9:P20" si="2">O9*K9/100</f>
        <v>8400000</v>
      </c>
      <c r="Q9" s="86">
        <f>MIN(G9,N9,P9)</f>
        <v>8400000</v>
      </c>
      <c r="R9" s="102">
        <v>0.5</v>
      </c>
      <c r="S9" s="86">
        <f>Q9*R9</f>
        <v>4200000</v>
      </c>
      <c r="T9" s="86">
        <f t="shared" ref="T9:T20" si="3">ROUNDDOWN(S9,-3)</f>
        <v>4200000</v>
      </c>
      <c r="U9" s="35"/>
    </row>
    <row r="10" spans="1:22" ht="40" customHeight="1">
      <c r="B10" s="37" t="s">
        <v>133</v>
      </c>
      <c r="C10" s="46" t="s">
        <v>69</v>
      </c>
      <c r="D10" s="53" t="s">
        <v>167</v>
      </c>
      <c r="E10" s="60">
        <v>100000000</v>
      </c>
      <c r="F10" s="60">
        <v>0</v>
      </c>
      <c r="G10" s="60">
        <f>E10-F10</f>
        <v>100000000</v>
      </c>
      <c r="H10" s="65">
        <v>521</v>
      </c>
      <c r="I10" s="65">
        <v>428</v>
      </c>
      <c r="J10" s="71">
        <f t="shared" si="0"/>
        <v>-0.1785028790786948</v>
      </c>
      <c r="K10" s="75">
        <v>10</v>
      </c>
      <c r="L10" s="75">
        <v>18</v>
      </c>
      <c r="M10" s="87">
        <v>105200</v>
      </c>
      <c r="N10" s="89">
        <f t="shared" si="1"/>
        <v>18936000</v>
      </c>
      <c r="O10" s="93">
        <v>240000000</v>
      </c>
      <c r="P10" s="89">
        <f t="shared" si="2"/>
        <v>24000000</v>
      </c>
      <c r="Q10" s="98">
        <f>MIN(G10,N10,P10)</f>
        <v>18936000</v>
      </c>
      <c r="R10" s="103">
        <v>0.5</v>
      </c>
      <c r="S10" s="106">
        <f>Q10*R10</f>
        <v>9468000</v>
      </c>
      <c r="T10" s="89">
        <f t="shared" si="3"/>
        <v>9468000</v>
      </c>
      <c r="U10" s="113"/>
    </row>
    <row r="11" spans="1:22" ht="40" customHeight="1">
      <c r="B11" s="38">
        <v>1</v>
      </c>
      <c r="C11" s="47"/>
      <c r="D11" s="54"/>
      <c r="E11" s="61"/>
      <c r="F11" s="61"/>
      <c r="G11" s="61"/>
      <c r="H11" s="66"/>
      <c r="I11" s="66"/>
      <c r="J11" s="72" t="e">
        <f t="shared" si="0"/>
        <v>#DIV/0!</v>
      </c>
      <c r="K11" s="76"/>
      <c r="L11" s="83"/>
      <c r="M11" s="88">
        <v>105200</v>
      </c>
      <c r="N11" s="90">
        <f t="shared" si="1"/>
        <v>0</v>
      </c>
      <c r="O11" s="94"/>
      <c r="P11" s="97">
        <f t="shared" si="2"/>
        <v>0</v>
      </c>
      <c r="Q11" s="99">
        <f t="shared" ref="Q11:Q20" si="4">MIN(N11,P11)</f>
        <v>0</v>
      </c>
      <c r="R11" s="104">
        <v>0.5</v>
      </c>
      <c r="S11" s="107"/>
      <c r="T11" s="90">
        <f t="shared" si="3"/>
        <v>0</v>
      </c>
      <c r="U11" s="114" t="s">
        <v>100</v>
      </c>
    </row>
    <row r="12" spans="1:22" ht="40" customHeight="1">
      <c r="B12" s="39">
        <v>2</v>
      </c>
      <c r="C12" s="48"/>
      <c r="D12" s="52"/>
      <c r="E12" s="62"/>
      <c r="F12" s="62"/>
      <c r="G12" s="62"/>
      <c r="H12" s="67"/>
      <c r="I12" s="66"/>
      <c r="J12" s="73" t="e">
        <f t="shared" si="0"/>
        <v>#DIV/0!</v>
      </c>
      <c r="K12" s="64"/>
      <c r="L12" s="64"/>
      <c r="M12" s="88">
        <v>105200</v>
      </c>
      <c r="N12" s="86">
        <f t="shared" si="1"/>
        <v>0</v>
      </c>
      <c r="O12" s="94"/>
      <c r="P12" s="96">
        <f t="shared" si="2"/>
        <v>0</v>
      </c>
      <c r="Q12" s="100">
        <f t="shared" si="4"/>
        <v>0</v>
      </c>
      <c r="R12" s="105">
        <v>0.5</v>
      </c>
      <c r="S12" s="108"/>
      <c r="T12" s="86">
        <f t="shared" si="3"/>
        <v>0</v>
      </c>
      <c r="U12" s="114" t="s">
        <v>100</v>
      </c>
    </row>
    <row r="13" spans="1:22" ht="40" customHeight="1">
      <c r="B13" s="39">
        <v>3</v>
      </c>
      <c r="C13" s="48"/>
      <c r="D13" s="52"/>
      <c r="E13" s="62"/>
      <c r="F13" s="62"/>
      <c r="G13" s="62"/>
      <c r="H13" s="67"/>
      <c r="I13" s="66"/>
      <c r="J13" s="73" t="e">
        <f t="shared" si="0"/>
        <v>#DIV/0!</v>
      </c>
      <c r="K13" s="64"/>
      <c r="L13" s="64"/>
      <c r="M13" s="88">
        <v>105200</v>
      </c>
      <c r="N13" s="86">
        <f t="shared" si="1"/>
        <v>0</v>
      </c>
      <c r="O13" s="94"/>
      <c r="P13" s="96">
        <f t="shared" si="2"/>
        <v>0</v>
      </c>
      <c r="Q13" s="100">
        <f t="shared" si="4"/>
        <v>0</v>
      </c>
      <c r="R13" s="105">
        <v>0.5</v>
      </c>
      <c r="S13" s="108"/>
      <c r="T13" s="86">
        <f t="shared" si="3"/>
        <v>0</v>
      </c>
      <c r="U13" s="114" t="s">
        <v>100</v>
      </c>
    </row>
    <row r="14" spans="1:22" ht="40" customHeight="1">
      <c r="B14" s="39">
        <v>4</v>
      </c>
      <c r="C14" s="48"/>
      <c r="D14" s="52"/>
      <c r="E14" s="62"/>
      <c r="F14" s="62"/>
      <c r="G14" s="62"/>
      <c r="H14" s="67"/>
      <c r="I14" s="66"/>
      <c r="J14" s="73" t="e">
        <f t="shared" si="0"/>
        <v>#DIV/0!</v>
      </c>
      <c r="K14" s="64"/>
      <c r="L14" s="64"/>
      <c r="M14" s="88">
        <v>105200</v>
      </c>
      <c r="N14" s="86">
        <f t="shared" si="1"/>
        <v>0</v>
      </c>
      <c r="O14" s="94"/>
      <c r="P14" s="96">
        <f t="shared" si="2"/>
        <v>0</v>
      </c>
      <c r="Q14" s="100">
        <f t="shared" si="4"/>
        <v>0</v>
      </c>
      <c r="R14" s="105">
        <v>0.5</v>
      </c>
      <c r="S14" s="108"/>
      <c r="T14" s="86">
        <f t="shared" si="3"/>
        <v>0</v>
      </c>
      <c r="U14" s="114" t="s">
        <v>100</v>
      </c>
    </row>
    <row r="15" spans="1:22" ht="40" customHeight="1">
      <c r="B15" s="39">
        <v>5</v>
      </c>
      <c r="C15" s="48"/>
      <c r="D15" s="52"/>
      <c r="E15" s="62"/>
      <c r="F15" s="62"/>
      <c r="G15" s="62"/>
      <c r="H15" s="67"/>
      <c r="I15" s="66"/>
      <c r="J15" s="73" t="e">
        <f t="shared" si="0"/>
        <v>#DIV/0!</v>
      </c>
      <c r="K15" s="64"/>
      <c r="L15" s="64"/>
      <c r="M15" s="88">
        <v>105200</v>
      </c>
      <c r="N15" s="86">
        <f t="shared" si="1"/>
        <v>0</v>
      </c>
      <c r="O15" s="94"/>
      <c r="P15" s="96">
        <f t="shared" si="2"/>
        <v>0</v>
      </c>
      <c r="Q15" s="100">
        <f t="shared" si="4"/>
        <v>0</v>
      </c>
      <c r="R15" s="105">
        <v>0.5</v>
      </c>
      <c r="S15" s="108"/>
      <c r="T15" s="86">
        <f t="shared" si="3"/>
        <v>0</v>
      </c>
      <c r="U15" s="114" t="s">
        <v>100</v>
      </c>
    </row>
    <row r="16" spans="1:22" ht="40" customHeight="1">
      <c r="B16" s="39">
        <v>6</v>
      </c>
      <c r="C16" s="48"/>
      <c r="D16" s="52"/>
      <c r="E16" s="62"/>
      <c r="F16" s="62"/>
      <c r="G16" s="62"/>
      <c r="H16" s="67"/>
      <c r="I16" s="66"/>
      <c r="J16" s="73" t="e">
        <f t="shared" si="0"/>
        <v>#DIV/0!</v>
      </c>
      <c r="K16" s="64"/>
      <c r="L16" s="64"/>
      <c r="M16" s="88">
        <v>105200</v>
      </c>
      <c r="N16" s="86">
        <f t="shared" si="1"/>
        <v>0</v>
      </c>
      <c r="O16" s="94"/>
      <c r="P16" s="96">
        <f t="shared" si="2"/>
        <v>0</v>
      </c>
      <c r="Q16" s="100">
        <f t="shared" si="4"/>
        <v>0</v>
      </c>
      <c r="R16" s="105">
        <v>0.5</v>
      </c>
      <c r="S16" s="108"/>
      <c r="T16" s="86">
        <f t="shared" si="3"/>
        <v>0</v>
      </c>
      <c r="U16" s="114" t="s">
        <v>100</v>
      </c>
    </row>
    <row r="17" spans="2:22" ht="40" customHeight="1">
      <c r="B17" s="39">
        <v>7</v>
      </c>
      <c r="C17" s="48"/>
      <c r="D17" s="52"/>
      <c r="E17" s="62"/>
      <c r="F17" s="62"/>
      <c r="G17" s="62"/>
      <c r="H17" s="67"/>
      <c r="I17" s="66"/>
      <c r="J17" s="73" t="e">
        <f t="shared" si="0"/>
        <v>#DIV/0!</v>
      </c>
      <c r="K17" s="64"/>
      <c r="L17" s="64"/>
      <c r="M17" s="88">
        <v>105200</v>
      </c>
      <c r="N17" s="86">
        <f t="shared" si="1"/>
        <v>0</v>
      </c>
      <c r="O17" s="94"/>
      <c r="P17" s="96">
        <f t="shared" si="2"/>
        <v>0</v>
      </c>
      <c r="Q17" s="100">
        <f t="shared" si="4"/>
        <v>0</v>
      </c>
      <c r="R17" s="105">
        <v>0.5</v>
      </c>
      <c r="S17" s="108"/>
      <c r="T17" s="86">
        <f t="shared" si="3"/>
        <v>0</v>
      </c>
      <c r="U17" s="114" t="s">
        <v>100</v>
      </c>
    </row>
    <row r="18" spans="2:22" ht="40" customHeight="1">
      <c r="B18" s="39">
        <v>8</v>
      </c>
      <c r="C18" s="48"/>
      <c r="D18" s="52"/>
      <c r="E18" s="62"/>
      <c r="F18" s="62"/>
      <c r="G18" s="62"/>
      <c r="H18" s="67"/>
      <c r="I18" s="66"/>
      <c r="J18" s="73" t="e">
        <f t="shared" si="0"/>
        <v>#DIV/0!</v>
      </c>
      <c r="K18" s="64"/>
      <c r="L18" s="64"/>
      <c r="M18" s="88">
        <v>105200</v>
      </c>
      <c r="N18" s="86">
        <f t="shared" si="1"/>
        <v>0</v>
      </c>
      <c r="O18" s="94"/>
      <c r="P18" s="96">
        <f t="shared" si="2"/>
        <v>0</v>
      </c>
      <c r="Q18" s="100">
        <f t="shared" si="4"/>
        <v>0</v>
      </c>
      <c r="R18" s="105">
        <v>0.5</v>
      </c>
      <c r="S18" s="108"/>
      <c r="T18" s="86">
        <f t="shared" si="3"/>
        <v>0</v>
      </c>
      <c r="U18" s="114" t="s">
        <v>100</v>
      </c>
    </row>
    <row r="19" spans="2:22" ht="40" customHeight="1">
      <c r="B19" s="39">
        <v>9</v>
      </c>
      <c r="C19" s="48"/>
      <c r="D19" s="52"/>
      <c r="E19" s="62"/>
      <c r="F19" s="62"/>
      <c r="G19" s="62"/>
      <c r="H19" s="67"/>
      <c r="I19" s="66"/>
      <c r="J19" s="73" t="e">
        <f t="shared" si="0"/>
        <v>#DIV/0!</v>
      </c>
      <c r="K19" s="64"/>
      <c r="L19" s="64"/>
      <c r="M19" s="88">
        <v>105200</v>
      </c>
      <c r="N19" s="86">
        <f t="shared" si="1"/>
        <v>0</v>
      </c>
      <c r="O19" s="94"/>
      <c r="P19" s="96">
        <f t="shared" si="2"/>
        <v>0</v>
      </c>
      <c r="Q19" s="100">
        <f t="shared" si="4"/>
        <v>0</v>
      </c>
      <c r="R19" s="105">
        <v>0.5</v>
      </c>
      <c r="S19" s="108"/>
      <c r="T19" s="86">
        <f t="shared" si="3"/>
        <v>0</v>
      </c>
      <c r="U19" s="114" t="s">
        <v>100</v>
      </c>
    </row>
    <row r="20" spans="2:22" ht="40" customHeight="1">
      <c r="B20" s="39">
        <v>10</v>
      </c>
      <c r="C20" s="48"/>
      <c r="D20" s="52"/>
      <c r="E20" s="62"/>
      <c r="F20" s="62"/>
      <c r="G20" s="62"/>
      <c r="H20" s="67"/>
      <c r="I20" s="66"/>
      <c r="J20" s="73" t="e">
        <f t="shared" si="0"/>
        <v>#DIV/0!</v>
      </c>
      <c r="K20" s="64"/>
      <c r="L20" s="64"/>
      <c r="M20" s="88">
        <v>105200</v>
      </c>
      <c r="N20" s="86">
        <f t="shared" si="1"/>
        <v>0</v>
      </c>
      <c r="O20" s="94"/>
      <c r="P20" s="96">
        <f t="shared" si="2"/>
        <v>0</v>
      </c>
      <c r="Q20" s="100">
        <f t="shared" si="4"/>
        <v>0</v>
      </c>
      <c r="R20" s="105">
        <v>0.5</v>
      </c>
      <c r="S20" s="108"/>
      <c r="T20" s="86">
        <f t="shared" si="3"/>
        <v>0</v>
      </c>
      <c r="U20" s="114" t="s">
        <v>100</v>
      </c>
    </row>
    <row r="21" spans="2:22" ht="40" customHeight="1">
      <c r="B21" s="40" t="s">
        <v>150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01"/>
      <c r="R21" s="101"/>
      <c r="S21" s="101"/>
      <c r="T21" s="49"/>
      <c r="U21" s="115"/>
    </row>
    <row r="22" spans="2:22" ht="13.75">
      <c r="T22" s="1"/>
      <c r="U22" s="1"/>
    </row>
    <row r="23" spans="2:22" ht="19">
      <c r="D23" s="55" t="s">
        <v>152</v>
      </c>
      <c r="E23" s="33"/>
      <c r="F23" s="33"/>
      <c r="G23" s="33"/>
      <c r="H23" s="33"/>
      <c r="K23" s="77" t="s">
        <v>35</v>
      </c>
      <c r="L23" s="84"/>
      <c r="T23" s="1"/>
      <c r="U23" s="1"/>
    </row>
    <row r="24" spans="2:22" ht="18.75" customHeight="1">
      <c r="D24" s="55" t="s">
        <v>167</v>
      </c>
      <c r="E24" s="33"/>
      <c r="F24" s="33"/>
      <c r="G24" s="33"/>
      <c r="H24" s="33"/>
      <c r="K24" s="78">
        <v>2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2:22" ht="18.75" customHeight="1">
      <c r="D25" s="56"/>
      <c r="E25" s="33"/>
      <c r="F25" s="33"/>
      <c r="G25" s="33"/>
      <c r="H25" s="33"/>
      <c r="K25" s="79">
        <v>3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2:22" ht="18.75" customHeight="1">
      <c r="D26" s="33"/>
      <c r="E26" s="33"/>
      <c r="F26" s="33"/>
      <c r="G26" s="33"/>
      <c r="H26" s="33"/>
      <c r="K26" s="80">
        <v>4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2:22" ht="18.75" customHeight="1">
      <c r="D27" s="57"/>
      <c r="K27" s="80">
        <v>5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2:22" ht="18.75" customHeight="1">
      <c r="D28" s="57"/>
      <c r="K28" s="80">
        <v>6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2:22" ht="18.75" customHeight="1">
      <c r="K29" s="80">
        <v>7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2:22" ht="18.75" customHeight="1">
      <c r="K30" s="80">
        <v>8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2:22" ht="18.75" customHeight="1">
      <c r="K31" s="80">
        <v>9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2:22" ht="18.75" customHeight="1">
      <c r="K32" s="81">
        <v>10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1:22" ht="18.75" customHeight="1">
      <c r="K33" s="8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1:22" ht="18.75" customHeight="1"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1:22" ht="18.75" customHeight="1"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1:22" ht="18.75" customHeight="1"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mergeCells count="2">
    <mergeCell ref="B3:V4"/>
    <mergeCell ref="D27:D28"/>
  </mergeCells>
  <phoneticPr fontId="5"/>
  <dataValidations count="3">
    <dataValidation imeMode="off" allowBlank="1" showDropDown="0" showInputMessage="1" showErrorMessage="1" sqref="Q10:S20"/>
    <dataValidation type="list" allowBlank="1" showDropDown="0" showInputMessage="1" showErrorMessage="1" sqref="D9:D20">
      <formula1>$D$23:$D$24</formula1>
    </dataValidation>
    <dataValidation type="list" allowBlank="1" showDropDown="0" showInputMessage="1" showErrorMessage="1" sqref="K9:K20">
      <formula1>$K$24:$K$32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37" fitToWidth="1" fitToHeight="0" orientation="landscape" usePrinterDefaults="1" r:id="rId1"/>
  <headerFooter>
    <oddFooter>&amp;C&amp;P／&amp;N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pageSetUpPr fitToPage="1"/>
  </sheetPr>
  <dimension ref="A1:P28"/>
  <sheetViews>
    <sheetView showGridLines="0" view="pageBreakPreview" zoomScale="55" zoomScaleNormal="90" zoomScaleSheetLayoutView="55" workbookViewId="0">
      <selection activeCell="B15" sqref="B15:D15"/>
    </sheetView>
  </sheetViews>
  <sheetFormatPr defaultRowHeight="13"/>
  <cols>
    <col min="1" max="1" width="3.625" style="118" customWidth="1"/>
    <col min="2" max="9" width="22.375" style="118" customWidth="1"/>
    <col min="10" max="12" width="20.75" style="118" customWidth="1"/>
    <col min="13" max="13" width="5.625" style="118" customWidth="1" outlineLevel="1"/>
    <col min="14" max="15" width="9" style="118" customWidth="1" outlineLevel="1"/>
    <col min="16" max="16" width="8.7265625" style="1" customWidth="1"/>
    <col min="17" max="261" width="9" style="118" customWidth="1"/>
    <col min="262" max="262" width="15.75" style="118" customWidth="1"/>
    <col min="263" max="268" width="12.125" style="118" customWidth="1"/>
    <col min="269" max="269" width="11.875" style="118" customWidth="1"/>
    <col min="270" max="517" width="9" style="118" customWidth="1"/>
    <col min="518" max="518" width="15.75" style="118" customWidth="1"/>
    <col min="519" max="524" width="12.125" style="118" customWidth="1"/>
    <col min="525" max="525" width="11.875" style="118" customWidth="1"/>
    <col min="526" max="773" width="9" style="118" customWidth="1"/>
    <col min="774" max="774" width="15.75" style="118" customWidth="1"/>
    <col min="775" max="780" width="12.125" style="118" customWidth="1"/>
    <col min="781" max="781" width="11.875" style="118" customWidth="1"/>
    <col min="782" max="1029" width="9" style="118" customWidth="1"/>
    <col min="1030" max="1030" width="15.75" style="118" customWidth="1"/>
    <col min="1031" max="1036" width="12.125" style="118" customWidth="1"/>
    <col min="1037" max="1037" width="11.875" style="118" customWidth="1"/>
    <col min="1038" max="1285" width="9" style="118" customWidth="1"/>
    <col min="1286" max="1286" width="15.75" style="118" customWidth="1"/>
    <col min="1287" max="1292" width="12.125" style="118" customWidth="1"/>
    <col min="1293" max="1293" width="11.875" style="118" customWidth="1"/>
    <col min="1294" max="1541" width="9" style="118" customWidth="1"/>
    <col min="1542" max="1542" width="15.75" style="118" customWidth="1"/>
    <col min="1543" max="1548" width="12.125" style="118" customWidth="1"/>
    <col min="1549" max="1549" width="11.875" style="118" customWidth="1"/>
    <col min="1550" max="1797" width="9" style="118" customWidth="1"/>
    <col min="1798" max="1798" width="15.75" style="118" customWidth="1"/>
    <col min="1799" max="1804" width="12.125" style="118" customWidth="1"/>
    <col min="1805" max="1805" width="11.875" style="118" customWidth="1"/>
    <col min="1806" max="2053" width="9" style="118" customWidth="1"/>
    <col min="2054" max="2054" width="15.75" style="118" customWidth="1"/>
    <col min="2055" max="2060" width="12.125" style="118" customWidth="1"/>
    <col min="2061" max="2061" width="11.875" style="118" customWidth="1"/>
    <col min="2062" max="2309" width="9" style="118" customWidth="1"/>
    <col min="2310" max="2310" width="15.75" style="118" customWidth="1"/>
    <col min="2311" max="2316" width="12.125" style="118" customWidth="1"/>
    <col min="2317" max="2317" width="11.875" style="118" customWidth="1"/>
    <col min="2318" max="2565" width="9" style="118" customWidth="1"/>
    <col min="2566" max="2566" width="15.75" style="118" customWidth="1"/>
    <col min="2567" max="2572" width="12.125" style="118" customWidth="1"/>
    <col min="2573" max="2573" width="11.875" style="118" customWidth="1"/>
    <col min="2574" max="2821" width="9" style="118" customWidth="1"/>
    <col min="2822" max="2822" width="15.75" style="118" customWidth="1"/>
    <col min="2823" max="2828" width="12.125" style="118" customWidth="1"/>
    <col min="2829" max="2829" width="11.875" style="118" customWidth="1"/>
    <col min="2830" max="3077" width="9" style="118" customWidth="1"/>
    <col min="3078" max="3078" width="15.75" style="118" customWidth="1"/>
    <col min="3079" max="3084" width="12.125" style="118" customWidth="1"/>
    <col min="3085" max="3085" width="11.875" style="118" customWidth="1"/>
    <col min="3086" max="3333" width="9" style="118" customWidth="1"/>
    <col min="3334" max="3334" width="15.75" style="118" customWidth="1"/>
    <col min="3335" max="3340" width="12.125" style="118" customWidth="1"/>
    <col min="3341" max="3341" width="11.875" style="118" customWidth="1"/>
    <col min="3342" max="3589" width="9" style="118" customWidth="1"/>
    <col min="3590" max="3590" width="15.75" style="118" customWidth="1"/>
    <col min="3591" max="3596" width="12.125" style="118" customWidth="1"/>
    <col min="3597" max="3597" width="11.875" style="118" customWidth="1"/>
    <col min="3598" max="3845" width="9" style="118" customWidth="1"/>
    <col min="3846" max="3846" width="15.75" style="118" customWidth="1"/>
    <col min="3847" max="3852" width="12.125" style="118" customWidth="1"/>
    <col min="3853" max="3853" width="11.875" style="118" customWidth="1"/>
    <col min="3854" max="4101" width="9" style="118" customWidth="1"/>
    <col min="4102" max="4102" width="15.75" style="118" customWidth="1"/>
    <col min="4103" max="4108" width="12.125" style="118" customWidth="1"/>
    <col min="4109" max="4109" width="11.875" style="118" customWidth="1"/>
    <col min="4110" max="4357" width="9" style="118" customWidth="1"/>
    <col min="4358" max="4358" width="15.75" style="118" customWidth="1"/>
    <col min="4359" max="4364" width="12.125" style="118" customWidth="1"/>
    <col min="4365" max="4365" width="11.875" style="118" customWidth="1"/>
    <col min="4366" max="4613" width="9" style="118" customWidth="1"/>
    <col min="4614" max="4614" width="15.75" style="118" customWidth="1"/>
    <col min="4615" max="4620" width="12.125" style="118" customWidth="1"/>
    <col min="4621" max="4621" width="11.875" style="118" customWidth="1"/>
    <col min="4622" max="4869" width="9" style="118" customWidth="1"/>
    <col min="4870" max="4870" width="15.75" style="118" customWidth="1"/>
    <col min="4871" max="4876" width="12.125" style="118" customWidth="1"/>
    <col min="4877" max="4877" width="11.875" style="118" customWidth="1"/>
    <col min="4878" max="5125" width="9" style="118" customWidth="1"/>
    <col min="5126" max="5126" width="15.75" style="118" customWidth="1"/>
    <col min="5127" max="5132" width="12.125" style="118" customWidth="1"/>
    <col min="5133" max="5133" width="11.875" style="118" customWidth="1"/>
    <col min="5134" max="5381" width="9" style="118" customWidth="1"/>
    <col min="5382" max="5382" width="15.75" style="118" customWidth="1"/>
    <col min="5383" max="5388" width="12.125" style="118" customWidth="1"/>
    <col min="5389" max="5389" width="11.875" style="118" customWidth="1"/>
    <col min="5390" max="5637" width="9" style="118" customWidth="1"/>
    <col min="5638" max="5638" width="15.75" style="118" customWidth="1"/>
    <col min="5639" max="5644" width="12.125" style="118" customWidth="1"/>
    <col min="5645" max="5645" width="11.875" style="118" customWidth="1"/>
    <col min="5646" max="5893" width="9" style="118" customWidth="1"/>
    <col min="5894" max="5894" width="15.75" style="118" customWidth="1"/>
    <col min="5895" max="5900" width="12.125" style="118" customWidth="1"/>
    <col min="5901" max="5901" width="11.875" style="118" customWidth="1"/>
    <col min="5902" max="6149" width="9" style="118" customWidth="1"/>
    <col min="6150" max="6150" width="15.75" style="118" customWidth="1"/>
    <col min="6151" max="6156" width="12.125" style="118" customWidth="1"/>
    <col min="6157" max="6157" width="11.875" style="118" customWidth="1"/>
    <col min="6158" max="6405" width="9" style="118" customWidth="1"/>
    <col min="6406" max="6406" width="15.75" style="118" customWidth="1"/>
    <col min="6407" max="6412" width="12.125" style="118" customWidth="1"/>
    <col min="6413" max="6413" width="11.875" style="118" customWidth="1"/>
    <col min="6414" max="6661" width="9" style="118" customWidth="1"/>
    <col min="6662" max="6662" width="15.75" style="118" customWidth="1"/>
    <col min="6663" max="6668" width="12.125" style="118" customWidth="1"/>
    <col min="6669" max="6669" width="11.875" style="118" customWidth="1"/>
    <col min="6670" max="6917" width="9" style="118" customWidth="1"/>
    <col min="6918" max="6918" width="15.75" style="118" customWidth="1"/>
    <col min="6919" max="6924" width="12.125" style="118" customWidth="1"/>
    <col min="6925" max="6925" width="11.875" style="118" customWidth="1"/>
    <col min="6926" max="7173" width="9" style="118" customWidth="1"/>
    <col min="7174" max="7174" width="15.75" style="118" customWidth="1"/>
    <col min="7175" max="7180" width="12.125" style="118" customWidth="1"/>
    <col min="7181" max="7181" width="11.875" style="118" customWidth="1"/>
    <col min="7182" max="7429" width="9" style="118" customWidth="1"/>
    <col min="7430" max="7430" width="15.75" style="118" customWidth="1"/>
    <col min="7431" max="7436" width="12.125" style="118" customWidth="1"/>
    <col min="7437" max="7437" width="11.875" style="118" customWidth="1"/>
    <col min="7438" max="7685" width="9" style="118" customWidth="1"/>
    <col min="7686" max="7686" width="15.75" style="118" customWidth="1"/>
    <col min="7687" max="7692" width="12.125" style="118" customWidth="1"/>
    <col min="7693" max="7693" width="11.875" style="118" customWidth="1"/>
    <col min="7694" max="7941" width="9" style="118" customWidth="1"/>
    <col min="7942" max="7942" width="15.75" style="118" customWidth="1"/>
    <col min="7943" max="7948" width="12.125" style="118" customWidth="1"/>
    <col min="7949" max="7949" width="11.875" style="118" customWidth="1"/>
    <col min="7950" max="8197" width="9" style="118" customWidth="1"/>
    <col min="8198" max="8198" width="15.75" style="118" customWidth="1"/>
    <col min="8199" max="8204" width="12.125" style="118" customWidth="1"/>
    <col min="8205" max="8205" width="11.875" style="118" customWidth="1"/>
    <col min="8206" max="8453" width="9" style="118" customWidth="1"/>
    <col min="8454" max="8454" width="15.75" style="118" customWidth="1"/>
    <col min="8455" max="8460" width="12.125" style="118" customWidth="1"/>
    <col min="8461" max="8461" width="11.875" style="118" customWidth="1"/>
    <col min="8462" max="8709" width="9" style="118" customWidth="1"/>
    <col min="8710" max="8710" width="15.75" style="118" customWidth="1"/>
    <col min="8711" max="8716" width="12.125" style="118" customWidth="1"/>
    <col min="8717" max="8717" width="11.875" style="118" customWidth="1"/>
    <col min="8718" max="8965" width="9" style="118" customWidth="1"/>
    <col min="8966" max="8966" width="15.75" style="118" customWidth="1"/>
    <col min="8967" max="8972" width="12.125" style="118" customWidth="1"/>
    <col min="8973" max="8973" width="11.875" style="118" customWidth="1"/>
    <col min="8974" max="9221" width="9" style="118" customWidth="1"/>
    <col min="9222" max="9222" width="15.75" style="118" customWidth="1"/>
    <col min="9223" max="9228" width="12.125" style="118" customWidth="1"/>
    <col min="9229" max="9229" width="11.875" style="118" customWidth="1"/>
    <col min="9230" max="9477" width="9" style="118" customWidth="1"/>
    <col min="9478" max="9478" width="15.75" style="118" customWidth="1"/>
    <col min="9479" max="9484" width="12.125" style="118" customWidth="1"/>
    <col min="9485" max="9485" width="11.875" style="118" customWidth="1"/>
    <col min="9486" max="9733" width="9" style="118" customWidth="1"/>
    <col min="9734" max="9734" width="15.75" style="118" customWidth="1"/>
    <col min="9735" max="9740" width="12.125" style="118" customWidth="1"/>
    <col min="9741" max="9741" width="11.875" style="118" customWidth="1"/>
    <col min="9742" max="9989" width="9" style="118" customWidth="1"/>
    <col min="9990" max="9990" width="15.75" style="118" customWidth="1"/>
    <col min="9991" max="9996" width="12.125" style="118" customWidth="1"/>
    <col min="9997" max="9997" width="11.875" style="118" customWidth="1"/>
    <col min="9998" max="10245" width="9" style="118" customWidth="1"/>
    <col min="10246" max="10246" width="15.75" style="118" customWidth="1"/>
    <col min="10247" max="10252" width="12.125" style="118" customWidth="1"/>
    <col min="10253" max="10253" width="11.875" style="118" customWidth="1"/>
    <col min="10254" max="10501" width="9" style="118" customWidth="1"/>
    <col min="10502" max="10502" width="15.75" style="118" customWidth="1"/>
    <col min="10503" max="10508" width="12.125" style="118" customWidth="1"/>
    <col min="10509" max="10509" width="11.875" style="118" customWidth="1"/>
    <col min="10510" max="10757" width="9" style="118" customWidth="1"/>
    <col min="10758" max="10758" width="15.75" style="118" customWidth="1"/>
    <col min="10759" max="10764" width="12.125" style="118" customWidth="1"/>
    <col min="10765" max="10765" width="11.875" style="118" customWidth="1"/>
    <col min="10766" max="11013" width="9" style="118" customWidth="1"/>
    <col min="11014" max="11014" width="15.75" style="118" customWidth="1"/>
    <col min="11015" max="11020" width="12.125" style="118" customWidth="1"/>
    <col min="11021" max="11021" width="11.875" style="118" customWidth="1"/>
    <col min="11022" max="11269" width="9" style="118" customWidth="1"/>
    <col min="11270" max="11270" width="15.75" style="118" customWidth="1"/>
    <col min="11271" max="11276" width="12.125" style="118" customWidth="1"/>
    <col min="11277" max="11277" width="11.875" style="118" customWidth="1"/>
    <col min="11278" max="11525" width="9" style="118" customWidth="1"/>
    <col min="11526" max="11526" width="15.75" style="118" customWidth="1"/>
    <col min="11527" max="11532" width="12.125" style="118" customWidth="1"/>
    <col min="11533" max="11533" width="11.875" style="118" customWidth="1"/>
    <col min="11534" max="11781" width="9" style="118" customWidth="1"/>
    <col min="11782" max="11782" width="15.75" style="118" customWidth="1"/>
    <col min="11783" max="11788" width="12.125" style="118" customWidth="1"/>
    <col min="11789" max="11789" width="11.875" style="118" customWidth="1"/>
    <col min="11790" max="12037" width="9" style="118" customWidth="1"/>
    <col min="12038" max="12038" width="15.75" style="118" customWidth="1"/>
    <col min="12039" max="12044" width="12.125" style="118" customWidth="1"/>
    <col min="12045" max="12045" width="11.875" style="118" customWidth="1"/>
    <col min="12046" max="12293" width="9" style="118" customWidth="1"/>
    <col min="12294" max="12294" width="15.75" style="118" customWidth="1"/>
    <col min="12295" max="12300" width="12.125" style="118" customWidth="1"/>
    <col min="12301" max="12301" width="11.875" style="118" customWidth="1"/>
    <col min="12302" max="12549" width="9" style="118" customWidth="1"/>
    <col min="12550" max="12550" width="15.75" style="118" customWidth="1"/>
    <col min="12551" max="12556" width="12.125" style="118" customWidth="1"/>
    <col min="12557" max="12557" width="11.875" style="118" customWidth="1"/>
    <col min="12558" max="12805" width="9" style="118" customWidth="1"/>
    <col min="12806" max="12806" width="15.75" style="118" customWidth="1"/>
    <col min="12807" max="12812" width="12.125" style="118" customWidth="1"/>
    <col min="12813" max="12813" width="11.875" style="118" customWidth="1"/>
    <col min="12814" max="13061" width="9" style="118" customWidth="1"/>
    <col min="13062" max="13062" width="15.75" style="118" customWidth="1"/>
    <col min="13063" max="13068" width="12.125" style="118" customWidth="1"/>
    <col min="13069" max="13069" width="11.875" style="118" customWidth="1"/>
    <col min="13070" max="13317" width="9" style="118" customWidth="1"/>
    <col min="13318" max="13318" width="15.75" style="118" customWidth="1"/>
    <col min="13319" max="13324" width="12.125" style="118" customWidth="1"/>
    <col min="13325" max="13325" width="11.875" style="118" customWidth="1"/>
    <col min="13326" max="13573" width="9" style="118" customWidth="1"/>
    <col min="13574" max="13574" width="15.75" style="118" customWidth="1"/>
    <col min="13575" max="13580" width="12.125" style="118" customWidth="1"/>
    <col min="13581" max="13581" width="11.875" style="118" customWidth="1"/>
    <col min="13582" max="13829" width="9" style="118" customWidth="1"/>
    <col min="13830" max="13830" width="15.75" style="118" customWidth="1"/>
    <col min="13831" max="13836" width="12.125" style="118" customWidth="1"/>
    <col min="13837" max="13837" width="11.875" style="118" customWidth="1"/>
    <col min="13838" max="14085" width="9" style="118" customWidth="1"/>
    <col min="14086" max="14086" width="15.75" style="118" customWidth="1"/>
    <col min="14087" max="14092" width="12.125" style="118" customWidth="1"/>
    <col min="14093" max="14093" width="11.875" style="118" customWidth="1"/>
    <col min="14094" max="14341" width="9" style="118" customWidth="1"/>
    <col min="14342" max="14342" width="15.75" style="118" customWidth="1"/>
    <col min="14343" max="14348" width="12.125" style="118" customWidth="1"/>
    <col min="14349" max="14349" width="11.875" style="118" customWidth="1"/>
    <col min="14350" max="14597" width="9" style="118" customWidth="1"/>
    <col min="14598" max="14598" width="15.75" style="118" customWidth="1"/>
    <col min="14599" max="14604" width="12.125" style="118" customWidth="1"/>
    <col min="14605" max="14605" width="11.875" style="118" customWidth="1"/>
    <col min="14606" max="14853" width="9" style="118" customWidth="1"/>
    <col min="14854" max="14854" width="15.75" style="118" customWidth="1"/>
    <col min="14855" max="14860" width="12.125" style="118" customWidth="1"/>
    <col min="14861" max="14861" width="11.875" style="118" customWidth="1"/>
    <col min="14862" max="15109" width="9" style="118" customWidth="1"/>
    <col min="15110" max="15110" width="15.75" style="118" customWidth="1"/>
    <col min="15111" max="15116" width="12.125" style="118" customWidth="1"/>
    <col min="15117" max="15117" width="11.875" style="118" customWidth="1"/>
    <col min="15118" max="15365" width="9" style="118" customWidth="1"/>
    <col min="15366" max="15366" width="15.75" style="118" customWidth="1"/>
    <col min="15367" max="15372" width="12.125" style="118" customWidth="1"/>
    <col min="15373" max="15373" width="11.875" style="118" customWidth="1"/>
    <col min="15374" max="15621" width="9" style="118" customWidth="1"/>
    <col min="15622" max="15622" width="15.75" style="118" customWidth="1"/>
    <col min="15623" max="15628" width="12.125" style="118" customWidth="1"/>
    <col min="15629" max="15629" width="11.875" style="118" customWidth="1"/>
    <col min="15630" max="15877" width="9" style="118" customWidth="1"/>
    <col min="15878" max="15878" width="15.75" style="118" customWidth="1"/>
    <col min="15879" max="15884" width="12.125" style="118" customWidth="1"/>
    <col min="15885" max="15885" width="11.875" style="118" customWidth="1"/>
    <col min="15886" max="16133" width="9" style="118" customWidth="1"/>
    <col min="16134" max="16134" width="15.75" style="118" customWidth="1"/>
    <col min="16135" max="16140" width="12.125" style="118" customWidth="1"/>
    <col min="16141" max="16141" width="11.875" style="118" customWidth="1"/>
    <col min="16142" max="16383" width="9" style="118" customWidth="1"/>
    <col min="16384" max="16384" width="8.7265625" style="118" customWidth="1"/>
  </cols>
  <sheetData>
    <row r="1" spans="1:16" ht="16.5" customHeight="1">
      <c r="A1" s="183"/>
      <c r="B1" s="184" t="s">
        <v>223</v>
      </c>
      <c r="C1" s="127"/>
    </row>
    <row r="2" spans="1:16" ht="13.5" customHeight="1"/>
    <row r="3" spans="1:16" ht="13.5" customHeight="1"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6" ht="23.25" customHeight="1">
      <c r="B4" s="120" t="s">
        <v>27</v>
      </c>
      <c r="C4" s="129"/>
      <c r="K4" s="152" t="s">
        <v>53</v>
      </c>
      <c r="L4" s="152"/>
    </row>
    <row r="5" spans="1:16" s="119" customFormat="1" ht="40" customHeight="1">
      <c r="B5" s="121" t="s">
        <v>216</v>
      </c>
      <c r="C5" s="130"/>
      <c r="D5" s="135"/>
      <c r="E5" s="135" t="s">
        <v>220</v>
      </c>
      <c r="F5" s="121" t="s">
        <v>217</v>
      </c>
      <c r="G5" s="130"/>
      <c r="H5" s="130"/>
      <c r="I5" s="130"/>
      <c r="J5" s="130"/>
      <c r="K5" s="130"/>
      <c r="L5" s="135"/>
      <c r="M5" s="157"/>
      <c r="P5" s="158"/>
    </row>
    <row r="6" spans="1:16" ht="18" customHeight="1">
      <c r="B6" s="122"/>
      <c r="C6" s="131"/>
      <c r="D6" s="136"/>
      <c r="E6" s="140" t="s">
        <v>55</v>
      </c>
      <c r="F6" s="144"/>
      <c r="G6" s="129"/>
      <c r="H6" s="129"/>
      <c r="I6" s="129"/>
      <c r="J6" s="129"/>
      <c r="K6" s="129"/>
      <c r="L6" s="153"/>
    </row>
    <row r="7" spans="1:16" ht="18" customHeight="1">
      <c r="B7" s="123" t="s">
        <v>153</v>
      </c>
      <c r="C7" s="132"/>
      <c r="D7" s="137"/>
      <c r="E7" s="141"/>
      <c r="F7" s="145"/>
      <c r="G7" s="150"/>
      <c r="H7" s="150"/>
      <c r="I7" s="150"/>
      <c r="J7" s="150"/>
      <c r="K7" s="150"/>
      <c r="L7" s="154"/>
      <c r="M7" s="118">
        <v>4</v>
      </c>
    </row>
    <row r="8" spans="1:16" ht="18" customHeight="1">
      <c r="B8" s="124"/>
      <c r="C8" s="133"/>
      <c r="D8" s="138"/>
      <c r="E8" s="141"/>
      <c r="F8" s="145"/>
      <c r="G8" s="150"/>
      <c r="H8" s="150"/>
      <c r="I8" s="150"/>
      <c r="J8" s="150"/>
      <c r="K8" s="150"/>
      <c r="L8" s="154"/>
      <c r="M8" s="118">
        <v>5</v>
      </c>
    </row>
    <row r="9" spans="1:16" ht="18" customHeight="1">
      <c r="B9" s="124"/>
      <c r="C9" s="133"/>
      <c r="D9" s="138"/>
      <c r="E9" s="141"/>
      <c r="F9" s="146"/>
      <c r="G9" s="150"/>
      <c r="H9" s="150"/>
      <c r="I9" s="150"/>
      <c r="J9" s="150"/>
      <c r="K9" s="150"/>
      <c r="L9" s="154"/>
      <c r="M9" s="118">
        <v>6</v>
      </c>
    </row>
    <row r="10" spans="1:16" ht="18" customHeight="1">
      <c r="B10" s="124"/>
      <c r="C10" s="133"/>
      <c r="D10" s="138"/>
      <c r="E10" s="141"/>
      <c r="F10" s="146"/>
      <c r="G10" s="150"/>
      <c r="H10" s="150"/>
      <c r="I10" s="150"/>
      <c r="J10" s="150"/>
      <c r="K10" s="150"/>
      <c r="L10" s="154"/>
      <c r="M10" s="118">
        <v>7</v>
      </c>
    </row>
    <row r="11" spans="1:16" ht="18" customHeight="1">
      <c r="B11" s="125" t="s">
        <v>146</v>
      </c>
      <c r="C11" s="132"/>
      <c r="D11" s="137"/>
      <c r="E11" s="142"/>
      <c r="F11" s="146"/>
      <c r="G11" s="150"/>
      <c r="H11" s="150"/>
      <c r="I11" s="150"/>
      <c r="J11" s="150"/>
      <c r="K11" s="150"/>
      <c r="L11" s="154"/>
      <c r="M11" s="118">
        <v>8</v>
      </c>
    </row>
    <row r="12" spans="1:16" ht="18" customHeight="1">
      <c r="B12" s="124"/>
      <c r="C12" s="133"/>
      <c r="D12" s="138"/>
      <c r="E12" s="141"/>
      <c r="F12" s="146"/>
      <c r="G12" s="150"/>
      <c r="H12" s="150"/>
      <c r="I12" s="150"/>
      <c r="J12" s="150"/>
      <c r="K12" s="150"/>
      <c r="L12" s="154"/>
      <c r="M12" s="118">
        <v>9</v>
      </c>
    </row>
    <row r="13" spans="1:16" ht="18" customHeight="1">
      <c r="B13" s="124"/>
      <c r="C13" s="133"/>
      <c r="D13" s="138"/>
      <c r="E13" s="141"/>
      <c r="F13" s="146"/>
      <c r="G13" s="150"/>
      <c r="H13" s="150"/>
      <c r="I13" s="150"/>
      <c r="J13" s="150"/>
      <c r="K13" s="150"/>
      <c r="L13" s="154"/>
      <c r="M13" s="118">
        <v>10</v>
      </c>
    </row>
    <row r="14" spans="1:16" ht="18" customHeight="1">
      <c r="B14" s="124"/>
      <c r="C14" s="133"/>
      <c r="D14" s="138"/>
      <c r="E14" s="141"/>
      <c r="F14" s="146"/>
      <c r="G14" s="150"/>
      <c r="H14" s="150"/>
      <c r="I14" s="150"/>
      <c r="J14" s="150"/>
      <c r="K14" s="150"/>
      <c r="L14" s="154"/>
      <c r="M14" s="118">
        <v>11</v>
      </c>
    </row>
    <row r="15" spans="1:16" ht="18" customHeight="1">
      <c r="B15" s="125" t="s">
        <v>154</v>
      </c>
      <c r="C15" s="132"/>
      <c r="D15" s="137"/>
      <c r="E15" s="141"/>
      <c r="F15" s="146"/>
      <c r="G15" s="150"/>
      <c r="H15" s="150"/>
      <c r="I15" s="150"/>
      <c r="J15" s="150"/>
      <c r="K15" s="150"/>
      <c r="L15" s="154"/>
      <c r="M15" s="118">
        <v>12</v>
      </c>
    </row>
    <row r="16" spans="1:16" ht="18" customHeight="1">
      <c r="B16" s="124"/>
      <c r="C16" s="133"/>
      <c r="D16" s="138"/>
      <c r="E16" s="141"/>
      <c r="F16" s="146"/>
      <c r="G16" s="150"/>
      <c r="H16" s="150"/>
      <c r="I16" s="150"/>
      <c r="J16" s="150"/>
      <c r="K16" s="150"/>
      <c r="L16" s="154"/>
      <c r="M16" s="118">
        <v>13</v>
      </c>
    </row>
    <row r="17" spans="2:13" ht="18" customHeight="1">
      <c r="B17" s="124"/>
      <c r="C17" s="133"/>
      <c r="D17" s="138"/>
      <c r="E17" s="141"/>
      <c r="F17" s="146"/>
      <c r="G17" s="150"/>
      <c r="H17" s="150"/>
      <c r="I17" s="150"/>
      <c r="J17" s="150"/>
      <c r="K17" s="150"/>
      <c r="L17" s="154"/>
      <c r="M17" s="118">
        <v>14</v>
      </c>
    </row>
    <row r="18" spans="2:13" ht="18" customHeight="1">
      <c r="B18" s="125" t="s">
        <v>155</v>
      </c>
      <c r="C18" s="132"/>
      <c r="D18" s="137"/>
      <c r="E18" s="141"/>
      <c r="F18" s="146"/>
      <c r="G18" s="150"/>
      <c r="H18" s="150"/>
      <c r="I18" s="150"/>
      <c r="J18" s="150"/>
      <c r="K18" s="150"/>
      <c r="L18" s="154"/>
      <c r="M18" s="118">
        <v>15</v>
      </c>
    </row>
    <row r="19" spans="2:13" ht="18" customHeight="1">
      <c r="B19" s="124"/>
      <c r="C19" s="133"/>
      <c r="D19" s="138"/>
      <c r="E19" s="141"/>
      <c r="F19" s="146"/>
      <c r="G19" s="150"/>
      <c r="H19" s="150"/>
      <c r="I19" s="150"/>
      <c r="J19" s="150"/>
      <c r="K19" s="150"/>
      <c r="L19" s="154"/>
      <c r="M19" s="118">
        <v>16</v>
      </c>
    </row>
    <row r="20" spans="2:13" ht="18" customHeight="1">
      <c r="B20" s="124"/>
      <c r="C20" s="133"/>
      <c r="D20" s="138"/>
      <c r="E20" s="141"/>
      <c r="F20" s="146"/>
      <c r="G20" s="150"/>
      <c r="H20" s="150"/>
      <c r="I20" s="150"/>
      <c r="J20" s="150"/>
      <c r="K20" s="150"/>
      <c r="L20" s="154"/>
      <c r="M20" s="118">
        <v>17</v>
      </c>
    </row>
    <row r="21" spans="2:13" ht="18" customHeight="1">
      <c r="B21" s="124"/>
      <c r="C21" s="133"/>
      <c r="D21" s="138"/>
      <c r="E21" s="141"/>
      <c r="F21" s="146"/>
      <c r="G21" s="150"/>
      <c r="H21" s="150"/>
      <c r="I21" s="150"/>
      <c r="J21" s="150"/>
      <c r="K21" s="150"/>
      <c r="L21" s="154"/>
      <c r="M21" s="118">
        <v>19</v>
      </c>
    </row>
    <row r="22" spans="2:13" ht="18" customHeight="1">
      <c r="B22" s="124"/>
      <c r="C22" s="133"/>
      <c r="D22" s="138"/>
      <c r="E22" s="141"/>
      <c r="F22" s="146"/>
      <c r="G22" s="150"/>
      <c r="H22" s="150"/>
      <c r="I22" s="150"/>
      <c r="J22" s="150"/>
      <c r="K22" s="150"/>
      <c r="L22" s="154"/>
      <c r="M22" s="118">
        <v>20</v>
      </c>
    </row>
    <row r="23" spans="2:13" ht="18" customHeight="1">
      <c r="B23" s="124"/>
      <c r="C23" s="133"/>
      <c r="D23" s="138"/>
      <c r="E23" s="141"/>
      <c r="F23" s="146"/>
      <c r="G23" s="150"/>
      <c r="H23" s="150"/>
      <c r="I23" s="150"/>
      <c r="J23" s="150"/>
      <c r="K23" s="150"/>
      <c r="L23" s="154"/>
      <c r="M23" s="118">
        <v>21</v>
      </c>
    </row>
    <row r="24" spans="2:13" ht="18" customHeight="1">
      <c r="B24" s="124"/>
      <c r="C24" s="133"/>
      <c r="D24" s="138"/>
      <c r="E24" s="141"/>
      <c r="F24" s="146"/>
      <c r="G24" s="150"/>
      <c r="H24" s="150"/>
      <c r="I24" s="150"/>
      <c r="J24" s="150"/>
      <c r="K24" s="150"/>
      <c r="L24" s="154"/>
      <c r="M24" s="118">
        <v>23</v>
      </c>
    </row>
    <row r="25" spans="2:13" ht="18" customHeight="1">
      <c r="B25" s="124"/>
      <c r="C25" s="133"/>
      <c r="D25" s="138"/>
      <c r="E25" s="141"/>
      <c r="F25" s="146"/>
      <c r="G25" s="150"/>
      <c r="H25" s="150"/>
      <c r="I25" s="150"/>
      <c r="J25" s="150"/>
      <c r="K25" s="150"/>
      <c r="L25" s="154"/>
      <c r="M25" s="118">
        <v>24</v>
      </c>
    </row>
    <row r="26" spans="2:13" ht="18" customHeight="1">
      <c r="B26" s="124"/>
      <c r="C26" s="133"/>
      <c r="D26" s="138"/>
      <c r="E26" s="141"/>
      <c r="F26" s="146"/>
      <c r="G26" s="150"/>
      <c r="H26" s="150"/>
      <c r="I26" s="150"/>
      <c r="J26" s="150"/>
      <c r="K26" s="150"/>
      <c r="L26" s="154"/>
      <c r="M26" s="118">
        <v>25</v>
      </c>
    </row>
    <row r="27" spans="2:13" ht="18" customHeight="1">
      <c r="B27" s="124"/>
      <c r="C27" s="133"/>
      <c r="D27" s="138"/>
      <c r="E27" s="141"/>
      <c r="F27" s="147"/>
      <c r="G27" s="149"/>
      <c r="H27" s="149"/>
      <c r="I27" s="149"/>
      <c r="J27" s="149"/>
      <c r="K27" s="149"/>
      <c r="L27" s="155"/>
    </row>
    <row r="28" spans="2:13" ht="23.25" customHeight="1">
      <c r="B28" s="126" t="s">
        <v>58</v>
      </c>
      <c r="C28" s="134"/>
      <c r="D28" s="139"/>
      <c r="E28" s="143">
        <f>SUM(E7:E27)</f>
        <v>0</v>
      </c>
      <c r="F28" s="148"/>
      <c r="G28" s="151"/>
      <c r="H28" s="151"/>
      <c r="I28" s="151"/>
      <c r="J28" s="151"/>
      <c r="K28" s="151"/>
      <c r="L28" s="156"/>
    </row>
    <row r="29" spans="2:13" ht="19.5" customHeight="1"/>
  </sheetData>
  <mergeCells count="26">
    <mergeCell ref="K4:L4"/>
    <mergeCell ref="B5:D5"/>
    <mergeCell ref="F5:L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</mergeCells>
  <phoneticPr fontId="5"/>
  <pageMargins left="0.7" right="0.7" top="0.75" bottom="0.75" header="0.3" footer="0.3"/>
  <pageSetup paperSize="9" scale="54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H16"/>
  <sheetViews>
    <sheetView view="pageBreakPreview" zoomScale="70" zoomScaleSheetLayoutView="70" workbookViewId="0">
      <selection activeCell="B15" sqref="B15:D15"/>
    </sheetView>
  </sheetViews>
  <sheetFormatPr defaultColWidth="9" defaultRowHeight="13"/>
  <cols>
    <col min="1" max="2" width="44.375" style="1" customWidth="1"/>
    <col min="3" max="3" width="40.375" style="1" customWidth="1"/>
    <col min="4" max="8" width="11.375" style="1" customWidth="1"/>
    <col min="9" max="9" width="9" style="1"/>
    <col min="10" max="12" width="5.625" style="1" customWidth="1"/>
    <col min="13" max="14" width="5.375" style="1" customWidth="1"/>
    <col min="15" max="16384" width="9" style="1"/>
  </cols>
  <sheetData>
    <row r="1" spans="1:8" ht="14">
      <c r="A1" s="3" t="s">
        <v>224</v>
      </c>
      <c r="B1" s="1"/>
    </row>
    <row r="2" spans="1:8" ht="19.5" customHeight="1">
      <c r="A2" s="4" t="s">
        <v>219</v>
      </c>
      <c r="B2" s="4"/>
      <c r="C2" s="4"/>
      <c r="D2" s="5"/>
      <c r="E2" s="5"/>
      <c r="F2" s="5"/>
      <c r="G2" s="5"/>
      <c r="H2" s="5"/>
    </row>
    <row r="3" spans="1:8" ht="7.5" customHeight="1">
      <c r="A3" s="5"/>
      <c r="B3" s="5"/>
      <c r="C3" s="5"/>
      <c r="D3" s="5"/>
      <c r="E3" s="5"/>
      <c r="F3" s="5"/>
      <c r="G3" s="5"/>
      <c r="H3" s="5"/>
    </row>
    <row r="4" spans="1:8" ht="14.75">
      <c r="A4" s="1"/>
      <c r="B4" s="1"/>
      <c r="C4" s="20" t="s">
        <v>218</v>
      </c>
      <c r="D4" s="28"/>
      <c r="E4" s="28"/>
    </row>
    <row r="5" spans="1:8" s="2" customFormat="1" ht="45" customHeight="1">
      <c r="A5" s="6" t="s">
        <v>227</v>
      </c>
      <c r="B5" s="15" t="s">
        <v>209</v>
      </c>
      <c r="C5" s="21" t="s">
        <v>7</v>
      </c>
    </row>
    <row r="6" spans="1:8" ht="13.5" customHeight="1">
      <c r="A6" s="7"/>
      <c r="B6" s="16"/>
      <c r="C6" s="22"/>
    </row>
    <row r="7" spans="1:8" ht="16.5" customHeight="1">
      <c r="A7" s="8"/>
      <c r="B7" s="17"/>
      <c r="C7" s="23"/>
    </row>
    <row r="8" spans="1:8" ht="46.5" customHeight="1">
      <c r="A8" s="9" t="s">
        <v>27</v>
      </c>
      <c r="B8" s="181">
        <v>0</v>
      </c>
      <c r="C8" s="24"/>
    </row>
    <row r="9" spans="1:8" ht="49.5" customHeight="1">
      <c r="A9" s="10" t="s">
        <v>42</v>
      </c>
      <c r="B9" s="182">
        <f>B8</f>
        <v>0</v>
      </c>
      <c r="C9" s="25"/>
    </row>
    <row r="10" spans="1:8" ht="22.5" customHeight="1">
      <c r="A10" s="11"/>
      <c r="C10" s="26"/>
    </row>
    <row r="11" spans="1:8">
      <c r="A11" s="12"/>
      <c r="B11" s="12"/>
    </row>
    <row r="12" spans="1:8">
      <c r="A12" s="13"/>
      <c r="B12" s="13"/>
      <c r="C12" s="27"/>
      <c r="D12" s="27"/>
      <c r="E12" s="27"/>
      <c r="F12" s="27"/>
      <c r="G12" s="27"/>
    </row>
    <row r="13" spans="1:8">
      <c r="A13" s="14"/>
      <c r="B13" s="14"/>
      <c r="C13" s="27"/>
      <c r="D13" s="27"/>
      <c r="E13" s="27"/>
      <c r="F13" s="27"/>
      <c r="G13" s="27"/>
    </row>
    <row r="14" spans="1:8">
      <c r="A14" s="14"/>
      <c r="B14" s="14"/>
      <c r="C14" s="27"/>
      <c r="D14" s="27"/>
      <c r="E14" s="27"/>
      <c r="F14" s="27"/>
      <c r="G14" s="27"/>
      <c r="H14" s="27"/>
    </row>
    <row r="15" spans="1:8">
      <c r="A15" s="14"/>
      <c r="B15" s="14"/>
      <c r="C15" s="27"/>
      <c r="D15" s="27"/>
      <c r="E15" s="27"/>
      <c r="F15" s="27"/>
      <c r="G15" s="27"/>
      <c r="H15" s="27"/>
    </row>
    <row r="16" spans="1:8">
      <c r="A16" s="14"/>
      <c r="B16" s="14"/>
      <c r="C16" s="27"/>
      <c r="D16" s="27"/>
      <c r="E16" s="27"/>
      <c r="F16" s="27"/>
      <c r="G16" s="27"/>
      <c r="H16" s="27"/>
    </row>
  </sheetData>
  <mergeCells count="4">
    <mergeCell ref="A2:C2"/>
    <mergeCell ref="A5:A6"/>
    <mergeCell ref="B5:B6"/>
    <mergeCell ref="C5:C6"/>
  </mergeCells>
  <phoneticPr fontId="5"/>
  <printOptions horizontalCentered="1"/>
  <pageMargins left="0.51181102362204722" right="0.51181102362204722" top="0.55118110236220474" bottom="0.55118110236220474" header="0.31496062992125984" footer="0.31496062992125984"/>
  <pageSetup paperSize="9" fitToWidth="1" fitToHeight="1" orientation="landscape" usePrinterDefaults="1" r:id="rId1"/>
  <colBreaks count="1" manualBreakCount="1">
    <brk id="4" max="1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outlinePr summaryRight="0"/>
    <pageSetUpPr fitToPage="1"/>
  </sheetPr>
  <dimension ref="A1:V36"/>
  <sheetViews>
    <sheetView showGridLines="0" view="pageBreakPreview" topLeftCell="A12" zoomScale="40" zoomScaleNormal="75" zoomScaleSheetLayoutView="40" workbookViewId="0">
      <selection activeCell="B15" sqref="B15:D15"/>
    </sheetView>
  </sheetViews>
  <sheetFormatPr defaultRowHeight="13"/>
  <cols>
    <col min="1" max="1" width="4.375" style="1" customWidth="1"/>
    <col min="2" max="2" width="9.375" style="1" bestFit="1" customWidth="1"/>
    <col min="3" max="3" width="19.6328125" style="1" customWidth="1"/>
    <col min="4" max="4" width="22.125" style="1" bestFit="1" customWidth="1"/>
    <col min="5" max="5" width="15" style="1" customWidth="1"/>
    <col min="6" max="6" width="16.25" style="1" customWidth="1"/>
    <col min="7" max="7" width="17.453125" style="1" customWidth="1"/>
    <col min="8" max="8" width="13.25" style="1" customWidth="1"/>
    <col min="9" max="9" width="12.25" style="1" customWidth="1"/>
    <col min="10" max="10" width="19.81640625" style="1" customWidth="1"/>
    <col min="11" max="11" width="21.453125" style="1" customWidth="1"/>
    <col min="12" max="12" width="23.875" style="1" customWidth="1"/>
    <col min="13" max="18" width="17.875" style="1" customWidth="1"/>
    <col min="19" max="19" width="19.81640625" style="1" customWidth="1"/>
    <col min="20" max="20" width="19.25" style="29" customWidth="1"/>
    <col min="21" max="21" width="17.875" style="29" customWidth="1"/>
    <col min="22" max="16384" width="8.7265625" style="1" customWidth="1"/>
  </cols>
  <sheetData>
    <row r="1" spans="1:22" ht="19">
      <c r="A1" s="158"/>
      <c r="T1" s="1"/>
      <c r="U1" s="1"/>
    </row>
    <row r="2" spans="1:22" ht="32.25" customHeight="1">
      <c r="B2" s="30" t="s">
        <v>225</v>
      </c>
      <c r="T2" s="1"/>
      <c r="U2" s="1"/>
    </row>
    <row r="3" spans="1:22" ht="47.25" customHeight="1">
      <c r="B3" s="31" t="s">
        <v>96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16"/>
    </row>
    <row r="4" spans="1:22" ht="30" customHeight="1">
      <c r="B4" s="3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17"/>
    </row>
    <row r="5" spans="1:22" ht="30" customHeight="1">
      <c r="B5" s="33"/>
      <c r="C5" s="33"/>
      <c r="D5" s="33"/>
      <c r="E5" s="33"/>
      <c r="F5" s="33"/>
      <c r="G5" s="33"/>
      <c r="H5" s="33"/>
      <c r="I5" s="33"/>
      <c r="J5" s="33"/>
      <c r="T5" s="1"/>
      <c r="U5" s="1"/>
    </row>
    <row r="6" spans="1:22" ht="357" customHeight="1">
      <c r="B6" s="34" t="s">
        <v>46</v>
      </c>
      <c r="C6" s="43" t="s">
        <v>33</v>
      </c>
      <c r="D6" s="50" t="s">
        <v>66</v>
      </c>
      <c r="E6" s="58" t="s">
        <v>135</v>
      </c>
      <c r="F6" s="58" t="s">
        <v>214</v>
      </c>
      <c r="G6" s="58" t="s">
        <v>12</v>
      </c>
      <c r="H6" s="58" t="s">
        <v>159</v>
      </c>
      <c r="I6" s="68" t="s">
        <v>160</v>
      </c>
      <c r="J6" s="69" t="s">
        <v>215</v>
      </c>
      <c r="K6" s="43" t="s">
        <v>149</v>
      </c>
      <c r="L6" s="58" t="s">
        <v>56</v>
      </c>
      <c r="M6" s="85" t="s">
        <v>137</v>
      </c>
      <c r="N6" s="69" t="s">
        <v>138</v>
      </c>
      <c r="O6" s="91" t="s">
        <v>163</v>
      </c>
      <c r="P6" s="95" t="s">
        <v>23</v>
      </c>
      <c r="Q6" s="95" t="s">
        <v>139</v>
      </c>
      <c r="R6" s="95" t="s">
        <v>17</v>
      </c>
      <c r="S6" s="95" t="s">
        <v>170</v>
      </c>
      <c r="T6" s="109" t="s">
        <v>40</v>
      </c>
      <c r="U6" s="110" t="s">
        <v>4</v>
      </c>
    </row>
    <row r="7" spans="1:22" ht="35">
      <c r="B7" s="35"/>
      <c r="C7" s="44"/>
      <c r="D7" s="36"/>
      <c r="E7" s="36" t="s">
        <v>36</v>
      </c>
      <c r="F7" s="36" t="s">
        <v>3</v>
      </c>
      <c r="G7" s="36" t="s">
        <v>48</v>
      </c>
      <c r="H7" s="36"/>
      <c r="I7" s="36"/>
      <c r="J7" s="36"/>
      <c r="K7" s="36" t="s">
        <v>140</v>
      </c>
      <c r="L7" s="36" t="s">
        <v>20</v>
      </c>
      <c r="M7" s="36" t="s">
        <v>143</v>
      </c>
      <c r="N7" s="36" t="s">
        <v>164</v>
      </c>
      <c r="O7" s="36" t="s">
        <v>148</v>
      </c>
      <c r="P7" s="36" t="s">
        <v>165</v>
      </c>
      <c r="Q7" s="36" t="s">
        <v>117</v>
      </c>
      <c r="R7" s="36"/>
      <c r="S7" s="36" t="s">
        <v>208</v>
      </c>
      <c r="T7" s="36" t="s">
        <v>213</v>
      </c>
      <c r="U7" s="111"/>
    </row>
    <row r="8" spans="1:22" ht="17.5">
      <c r="B8" s="35"/>
      <c r="C8" s="44"/>
      <c r="D8" s="51" t="s">
        <v>49</v>
      </c>
      <c r="E8" s="51" t="s">
        <v>15</v>
      </c>
      <c r="F8" s="51" t="s">
        <v>15</v>
      </c>
      <c r="G8" s="51" t="s">
        <v>15</v>
      </c>
      <c r="H8" s="63" t="s">
        <v>90</v>
      </c>
      <c r="I8" s="63" t="s">
        <v>90</v>
      </c>
      <c r="J8" s="63" t="s">
        <v>144</v>
      </c>
      <c r="K8" s="63" t="s">
        <v>49</v>
      </c>
      <c r="L8" s="51" t="s">
        <v>166</v>
      </c>
      <c r="M8" s="63" t="s">
        <v>15</v>
      </c>
      <c r="N8" s="63" t="s">
        <v>15</v>
      </c>
      <c r="O8" s="63" t="s">
        <v>15</v>
      </c>
      <c r="P8" s="63" t="s">
        <v>15</v>
      </c>
      <c r="Q8" s="63" t="s">
        <v>15</v>
      </c>
      <c r="R8" s="63"/>
      <c r="S8" s="63" t="s">
        <v>15</v>
      </c>
      <c r="T8" s="63" t="s">
        <v>15</v>
      </c>
      <c r="U8" s="112"/>
    </row>
    <row r="9" spans="1:22" ht="40" customHeight="1">
      <c r="B9" s="36" t="s">
        <v>147</v>
      </c>
      <c r="C9" s="45" t="s">
        <v>43</v>
      </c>
      <c r="D9" s="52" t="s">
        <v>152</v>
      </c>
      <c r="E9" s="59">
        <v>10000000</v>
      </c>
      <c r="F9" s="59">
        <v>0</v>
      </c>
      <c r="G9" s="59">
        <f>E9-F9</f>
        <v>10000000</v>
      </c>
      <c r="H9" s="64">
        <v>736</v>
      </c>
      <c r="I9" s="64">
        <v>713</v>
      </c>
      <c r="J9" s="70">
        <f t="shared" ref="J9:J20" si="0">(I9-H9)/H9</f>
        <v>-3.125e-002</v>
      </c>
      <c r="K9" s="74">
        <v>3</v>
      </c>
      <c r="L9" s="64">
        <v>30</v>
      </c>
      <c r="M9" s="86">
        <v>105200</v>
      </c>
      <c r="N9" s="86">
        <f t="shared" ref="N9:N20" si="1">K9*L9*M9</f>
        <v>9468000</v>
      </c>
      <c r="O9" s="92">
        <v>280000000</v>
      </c>
      <c r="P9" s="96">
        <f t="shared" ref="P9:P20" si="2">O9*K9/100</f>
        <v>8400000</v>
      </c>
      <c r="Q9" s="86">
        <f>MIN(G9,N9,P9)</f>
        <v>8400000</v>
      </c>
      <c r="R9" s="102">
        <v>0.5</v>
      </c>
      <c r="S9" s="86">
        <f>Q9*R9</f>
        <v>4200000</v>
      </c>
      <c r="T9" s="86">
        <f t="shared" ref="T9:T20" si="3">ROUNDDOWN(S9,-3)</f>
        <v>4200000</v>
      </c>
      <c r="U9" s="35"/>
    </row>
    <row r="10" spans="1:22" ht="40" customHeight="1">
      <c r="B10" s="37" t="s">
        <v>133</v>
      </c>
      <c r="C10" s="46" t="s">
        <v>69</v>
      </c>
      <c r="D10" s="53" t="s">
        <v>167</v>
      </c>
      <c r="E10" s="60">
        <v>100000000</v>
      </c>
      <c r="F10" s="60">
        <v>0</v>
      </c>
      <c r="G10" s="60">
        <f>E10-F10</f>
        <v>100000000</v>
      </c>
      <c r="H10" s="65">
        <v>521</v>
      </c>
      <c r="I10" s="65">
        <v>428</v>
      </c>
      <c r="J10" s="71">
        <f t="shared" si="0"/>
        <v>-0.1785028790786948</v>
      </c>
      <c r="K10" s="75">
        <v>10</v>
      </c>
      <c r="L10" s="75">
        <v>18</v>
      </c>
      <c r="M10" s="87">
        <v>105200</v>
      </c>
      <c r="N10" s="89">
        <f t="shared" si="1"/>
        <v>18936000</v>
      </c>
      <c r="O10" s="93">
        <v>240000000</v>
      </c>
      <c r="P10" s="89">
        <f t="shared" si="2"/>
        <v>24000000</v>
      </c>
      <c r="Q10" s="98">
        <f>MIN(G10,N10,P10)</f>
        <v>18936000</v>
      </c>
      <c r="R10" s="103">
        <v>0.5</v>
      </c>
      <c r="S10" s="106">
        <f>Q10*R10</f>
        <v>9468000</v>
      </c>
      <c r="T10" s="89">
        <f t="shared" si="3"/>
        <v>9468000</v>
      </c>
      <c r="U10" s="113"/>
    </row>
    <row r="11" spans="1:22" ht="40" customHeight="1">
      <c r="B11" s="38">
        <v>1</v>
      </c>
      <c r="C11" s="47"/>
      <c r="D11" s="54"/>
      <c r="E11" s="61"/>
      <c r="F11" s="61"/>
      <c r="G11" s="61"/>
      <c r="H11" s="66"/>
      <c r="I11" s="66"/>
      <c r="J11" s="72" t="e">
        <f t="shared" si="0"/>
        <v>#DIV/0!</v>
      </c>
      <c r="K11" s="76"/>
      <c r="L11" s="83"/>
      <c r="M11" s="88">
        <v>105200</v>
      </c>
      <c r="N11" s="90">
        <f t="shared" si="1"/>
        <v>0</v>
      </c>
      <c r="O11" s="94"/>
      <c r="P11" s="97">
        <f t="shared" si="2"/>
        <v>0</v>
      </c>
      <c r="Q11" s="99">
        <f t="shared" ref="Q11:Q20" si="4">MIN(N11,P11)</f>
        <v>0</v>
      </c>
      <c r="R11" s="104">
        <v>0.5</v>
      </c>
      <c r="S11" s="107"/>
      <c r="T11" s="90">
        <f t="shared" si="3"/>
        <v>0</v>
      </c>
      <c r="U11" s="114" t="s">
        <v>100</v>
      </c>
    </row>
    <row r="12" spans="1:22" ht="40" customHeight="1">
      <c r="B12" s="39">
        <v>2</v>
      </c>
      <c r="C12" s="48"/>
      <c r="D12" s="52"/>
      <c r="E12" s="62"/>
      <c r="F12" s="62"/>
      <c r="G12" s="62"/>
      <c r="H12" s="67"/>
      <c r="I12" s="66"/>
      <c r="J12" s="73" t="e">
        <f t="shared" si="0"/>
        <v>#DIV/0!</v>
      </c>
      <c r="K12" s="64"/>
      <c r="L12" s="64"/>
      <c r="M12" s="88">
        <v>105200</v>
      </c>
      <c r="N12" s="86">
        <f t="shared" si="1"/>
        <v>0</v>
      </c>
      <c r="O12" s="94"/>
      <c r="P12" s="96">
        <f t="shared" si="2"/>
        <v>0</v>
      </c>
      <c r="Q12" s="100">
        <f t="shared" si="4"/>
        <v>0</v>
      </c>
      <c r="R12" s="105">
        <v>0.5</v>
      </c>
      <c r="S12" s="108"/>
      <c r="T12" s="86">
        <f t="shared" si="3"/>
        <v>0</v>
      </c>
      <c r="U12" s="114" t="s">
        <v>100</v>
      </c>
    </row>
    <row r="13" spans="1:22" ht="40" customHeight="1">
      <c r="B13" s="39">
        <v>3</v>
      </c>
      <c r="C13" s="48"/>
      <c r="D13" s="52"/>
      <c r="E13" s="62"/>
      <c r="F13" s="62"/>
      <c r="G13" s="62"/>
      <c r="H13" s="67"/>
      <c r="I13" s="66"/>
      <c r="J13" s="73" t="e">
        <f t="shared" si="0"/>
        <v>#DIV/0!</v>
      </c>
      <c r="K13" s="64"/>
      <c r="L13" s="64"/>
      <c r="M13" s="88">
        <v>105200</v>
      </c>
      <c r="N13" s="86">
        <f t="shared" si="1"/>
        <v>0</v>
      </c>
      <c r="O13" s="94"/>
      <c r="P13" s="96">
        <f t="shared" si="2"/>
        <v>0</v>
      </c>
      <c r="Q13" s="100">
        <f t="shared" si="4"/>
        <v>0</v>
      </c>
      <c r="R13" s="105">
        <v>0.5</v>
      </c>
      <c r="S13" s="108"/>
      <c r="T13" s="86">
        <f t="shared" si="3"/>
        <v>0</v>
      </c>
      <c r="U13" s="114" t="s">
        <v>100</v>
      </c>
    </row>
    <row r="14" spans="1:22" ht="40" customHeight="1">
      <c r="B14" s="39">
        <v>4</v>
      </c>
      <c r="C14" s="48"/>
      <c r="D14" s="52"/>
      <c r="E14" s="62"/>
      <c r="F14" s="62"/>
      <c r="G14" s="62"/>
      <c r="H14" s="67"/>
      <c r="I14" s="66"/>
      <c r="J14" s="73" t="e">
        <f t="shared" si="0"/>
        <v>#DIV/0!</v>
      </c>
      <c r="K14" s="64"/>
      <c r="L14" s="64"/>
      <c r="M14" s="88">
        <v>105200</v>
      </c>
      <c r="N14" s="86">
        <f t="shared" si="1"/>
        <v>0</v>
      </c>
      <c r="O14" s="94"/>
      <c r="P14" s="96">
        <f t="shared" si="2"/>
        <v>0</v>
      </c>
      <c r="Q14" s="100">
        <f t="shared" si="4"/>
        <v>0</v>
      </c>
      <c r="R14" s="105">
        <v>0.5</v>
      </c>
      <c r="S14" s="108"/>
      <c r="T14" s="86">
        <f t="shared" si="3"/>
        <v>0</v>
      </c>
      <c r="U14" s="114" t="s">
        <v>100</v>
      </c>
    </row>
    <row r="15" spans="1:22" ht="40" customHeight="1">
      <c r="B15" s="39">
        <v>5</v>
      </c>
      <c r="C15" s="48"/>
      <c r="D15" s="52"/>
      <c r="E15" s="62"/>
      <c r="F15" s="62"/>
      <c r="G15" s="62"/>
      <c r="H15" s="67"/>
      <c r="I15" s="66"/>
      <c r="J15" s="73" t="e">
        <f t="shared" si="0"/>
        <v>#DIV/0!</v>
      </c>
      <c r="K15" s="64"/>
      <c r="L15" s="64"/>
      <c r="M15" s="88">
        <v>105200</v>
      </c>
      <c r="N15" s="86">
        <f t="shared" si="1"/>
        <v>0</v>
      </c>
      <c r="O15" s="94"/>
      <c r="P15" s="96">
        <f t="shared" si="2"/>
        <v>0</v>
      </c>
      <c r="Q15" s="100">
        <f t="shared" si="4"/>
        <v>0</v>
      </c>
      <c r="R15" s="105">
        <v>0.5</v>
      </c>
      <c r="S15" s="108"/>
      <c r="T15" s="86">
        <f t="shared" si="3"/>
        <v>0</v>
      </c>
      <c r="U15" s="114" t="s">
        <v>100</v>
      </c>
    </row>
    <row r="16" spans="1:22" ht="40" customHeight="1">
      <c r="B16" s="39">
        <v>6</v>
      </c>
      <c r="C16" s="48"/>
      <c r="D16" s="52"/>
      <c r="E16" s="62"/>
      <c r="F16" s="62"/>
      <c r="G16" s="62"/>
      <c r="H16" s="67"/>
      <c r="I16" s="66"/>
      <c r="J16" s="73" t="e">
        <f t="shared" si="0"/>
        <v>#DIV/0!</v>
      </c>
      <c r="K16" s="64"/>
      <c r="L16" s="64"/>
      <c r="M16" s="88">
        <v>105200</v>
      </c>
      <c r="N16" s="86">
        <f t="shared" si="1"/>
        <v>0</v>
      </c>
      <c r="O16" s="94"/>
      <c r="P16" s="96">
        <f t="shared" si="2"/>
        <v>0</v>
      </c>
      <c r="Q16" s="100">
        <f t="shared" si="4"/>
        <v>0</v>
      </c>
      <c r="R16" s="105">
        <v>0.5</v>
      </c>
      <c r="S16" s="108"/>
      <c r="T16" s="86">
        <f t="shared" si="3"/>
        <v>0</v>
      </c>
      <c r="U16" s="114" t="s">
        <v>100</v>
      </c>
    </row>
    <row r="17" spans="2:22" ht="40" customHeight="1">
      <c r="B17" s="39">
        <v>7</v>
      </c>
      <c r="C17" s="48"/>
      <c r="D17" s="52"/>
      <c r="E17" s="62"/>
      <c r="F17" s="62"/>
      <c r="G17" s="62"/>
      <c r="H17" s="67"/>
      <c r="I17" s="66"/>
      <c r="J17" s="73" t="e">
        <f t="shared" si="0"/>
        <v>#DIV/0!</v>
      </c>
      <c r="K17" s="64"/>
      <c r="L17" s="64"/>
      <c r="M17" s="88">
        <v>105200</v>
      </c>
      <c r="N17" s="86">
        <f t="shared" si="1"/>
        <v>0</v>
      </c>
      <c r="O17" s="94"/>
      <c r="P17" s="96">
        <f t="shared" si="2"/>
        <v>0</v>
      </c>
      <c r="Q17" s="100">
        <f t="shared" si="4"/>
        <v>0</v>
      </c>
      <c r="R17" s="105">
        <v>0.5</v>
      </c>
      <c r="S17" s="108"/>
      <c r="T17" s="86">
        <f t="shared" si="3"/>
        <v>0</v>
      </c>
      <c r="U17" s="114" t="s">
        <v>100</v>
      </c>
    </row>
    <row r="18" spans="2:22" ht="40" customHeight="1">
      <c r="B18" s="39">
        <v>8</v>
      </c>
      <c r="C18" s="48"/>
      <c r="D18" s="52"/>
      <c r="E18" s="62"/>
      <c r="F18" s="62"/>
      <c r="G18" s="62"/>
      <c r="H18" s="67"/>
      <c r="I18" s="66"/>
      <c r="J18" s="73" t="e">
        <f t="shared" si="0"/>
        <v>#DIV/0!</v>
      </c>
      <c r="K18" s="64"/>
      <c r="L18" s="64"/>
      <c r="M18" s="88">
        <v>105200</v>
      </c>
      <c r="N18" s="86">
        <f t="shared" si="1"/>
        <v>0</v>
      </c>
      <c r="O18" s="94"/>
      <c r="P18" s="96">
        <f t="shared" si="2"/>
        <v>0</v>
      </c>
      <c r="Q18" s="100">
        <f t="shared" si="4"/>
        <v>0</v>
      </c>
      <c r="R18" s="105">
        <v>0.5</v>
      </c>
      <c r="S18" s="108"/>
      <c r="T18" s="86">
        <f t="shared" si="3"/>
        <v>0</v>
      </c>
      <c r="U18" s="114" t="s">
        <v>100</v>
      </c>
    </row>
    <row r="19" spans="2:22" ht="40" customHeight="1">
      <c r="B19" s="39">
        <v>9</v>
      </c>
      <c r="C19" s="48"/>
      <c r="D19" s="52"/>
      <c r="E19" s="62"/>
      <c r="F19" s="62"/>
      <c r="G19" s="62"/>
      <c r="H19" s="67"/>
      <c r="I19" s="66"/>
      <c r="J19" s="73" t="e">
        <f t="shared" si="0"/>
        <v>#DIV/0!</v>
      </c>
      <c r="K19" s="64"/>
      <c r="L19" s="64"/>
      <c r="M19" s="88">
        <v>105200</v>
      </c>
      <c r="N19" s="86">
        <f t="shared" si="1"/>
        <v>0</v>
      </c>
      <c r="O19" s="94"/>
      <c r="P19" s="96">
        <f t="shared" si="2"/>
        <v>0</v>
      </c>
      <c r="Q19" s="100">
        <f t="shared" si="4"/>
        <v>0</v>
      </c>
      <c r="R19" s="105">
        <v>0.5</v>
      </c>
      <c r="S19" s="108"/>
      <c r="T19" s="86">
        <f t="shared" si="3"/>
        <v>0</v>
      </c>
      <c r="U19" s="114" t="s">
        <v>100</v>
      </c>
    </row>
    <row r="20" spans="2:22" ht="40" customHeight="1">
      <c r="B20" s="39">
        <v>10</v>
      </c>
      <c r="C20" s="48"/>
      <c r="D20" s="52"/>
      <c r="E20" s="62"/>
      <c r="F20" s="62"/>
      <c r="G20" s="62"/>
      <c r="H20" s="67"/>
      <c r="I20" s="66"/>
      <c r="J20" s="73" t="e">
        <f t="shared" si="0"/>
        <v>#DIV/0!</v>
      </c>
      <c r="K20" s="64"/>
      <c r="L20" s="64"/>
      <c r="M20" s="88">
        <v>105200</v>
      </c>
      <c r="N20" s="86">
        <f t="shared" si="1"/>
        <v>0</v>
      </c>
      <c r="O20" s="94"/>
      <c r="P20" s="96">
        <f t="shared" si="2"/>
        <v>0</v>
      </c>
      <c r="Q20" s="100">
        <f t="shared" si="4"/>
        <v>0</v>
      </c>
      <c r="R20" s="105">
        <v>0.5</v>
      </c>
      <c r="S20" s="108"/>
      <c r="T20" s="86">
        <f t="shared" si="3"/>
        <v>0</v>
      </c>
      <c r="U20" s="114" t="s">
        <v>100</v>
      </c>
    </row>
    <row r="21" spans="2:22" ht="40" customHeight="1">
      <c r="B21" s="40" t="s">
        <v>150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01"/>
      <c r="R21" s="101"/>
      <c r="S21" s="101"/>
      <c r="T21" s="49"/>
      <c r="U21" s="115"/>
    </row>
    <row r="22" spans="2:22" ht="13.75">
      <c r="T22" s="1"/>
      <c r="U22" s="1"/>
    </row>
    <row r="23" spans="2:22" ht="19">
      <c r="D23" s="55" t="s">
        <v>152</v>
      </c>
      <c r="E23" s="33"/>
      <c r="F23" s="33"/>
      <c r="G23" s="33"/>
      <c r="H23" s="33"/>
      <c r="K23" s="77" t="s">
        <v>35</v>
      </c>
      <c r="L23" s="84"/>
      <c r="T23" s="1"/>
      <c r="U23" s="1"/>
    </row>
    <row r="24" spans="2:22" ht="18.75" customHeight="1">
      <c r="D24" s="55" t="s">
        <v>167</v>
      </c>
      <c r="E24" s="33"/>
      <c r="F24" s="33"/>
      <c r="G24" s="33"/>
      <c r="H24" s="33"/>
      <c r="K24" s="78">
        <v>2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2:22" ht="18.75" customHeight="1">
      <c r="D25" s="56"/>
      <c r="E25" s="33"/>
      <c r="F25" s="33"/>
      <c r="G25" s="33"/>
      <c r="H25" s="33"/>
      <c r="K25" s="79">
        <v>3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2:22" ht="18.75" customHeight="1">
      <c r="D26" s="33"/>
      <c r="E26" s="33"/>
      <c r="F26" s="33"/>
      <c r="G26" s="33"/>
      <c r="H26" s="33"/>
      <c r="K26" s="80">
        <v>4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2:22" ht="18.75" customHeight="1">
      <c r="D27" s="57"/>
      <c r="K27" s="80">
        <v>5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2:22" ht="18.75" customHeight="1">
      <c r="D28" s="57"/>
      <c r="K28" s="80">
        <v>6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2:22" ht="18.75" customHeight="1">
      <c r="K29" s="80">
        <v>7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2:22" ht="18.75" customHeight="1">
      <c r="K30" s="80">
        <v>8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2:22" ht="18.75" customHeight="1">
      <c r="K31" s="80">
        <v>9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2:22" ht="18.75" customHeight="1">
      <c r="K32" s="81">
        <v>10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1:22" ht="18.75" customHeight="1">
      <c r="K33" s="8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1:22" ht="18.75" customHeight="1"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1:22" ht="18.75" customHeight="1"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1:22" ht="18.75" customHeight="1"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mergeCells count="2">
    <mergeCell ref="B3:V4"/>
    <mergeCell ref="D27:D28"/>
  </mergeCells>
  <phoneticPr fontId="5"/>
  <dataValidations count="3">
    <dataValidation imeMode="off" allowBlank="1" showDropDown="0" showInputMessage="1" showErrorMessage="1" sqref="Q10:S20"/>
    <dataValidation type="list" allowBlank="1" showDropDown="0" showInputMessage="1" showErrorMessage="1" sqref="D9:D20">
      <formula1>$D$23:$D$24</formula1>
    </dataValidation>
    <dataValidation type="list" allowBlank="1" showDropDown="0" showInputMessage="1" showErrorMessage="1" sqref="K9:K20">
      <formula1>$K$24:$K$32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37" fitToWidth="1" fitToHeight="0" orientation="landscape" usePrinterDefaults="1" r:id="rId1"/>
  <headerFooter>
    <oddFooter>&amp;C&amp;P／&amp;N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第１号様式_別紙1 （当初）</vt:lpstr>
      <vt:lpstr>第１号様式_別紙２（当初）</vt:lpstr>
      <vt:lpstr>別紙２内訳（当初）</vt:lpstr>
      <vt:lpstr>管理用（このシートは削除しないでください）</vt:lpstr>
      <vt:lpstr>第１号様式_別紙1 （変更）</vt:lpstr>
      <vt:lpstr>第１号様式_別紙２（変更）</vt:lpstr>
      <vt:lpstr>別紙２内訳（変更）</vt:lpstr>
      <vt:lpstr>第１号様式_別紙1 （実績）</vt:lpstr>
      <vt:lpstr>第１号様式_別紙２（実績）</vt:lpstr>
      <vt:lpstr>別紙２内訳（実績）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坂西 真旺(sakanishi-mao.x65)</dc:creator>
  <cp:lastModifiedBy>503545</cp:lastModifiedBy>
  <cp:lastPrinted>2026-03-30T04:24:25Z</cp:lastPrinted>
  <dcterms:created xsi:type="dcterms:W3CDTF">2026-02-16T02:47:21Z</dcterms:created>
  <dcterms:modified xsi:type="dcterms:W3CDTF">2026-08-28T01:18:11Z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2026-08-28T01:18:11Z</vt:filetime>
  </property>
</Properties>
</file>