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updateLinks="never" codeName="ThisWorkbook"/>
  <bookViews>
    <workbookView xWindow="-108" yWindow="-108" windowWidth="23256" windowHeight="12456"/>
  </bookViews>
  <sheets>
    <sheet name="別記第４号様式（基本情報入力シート）" sheetId="16" r:id="rId1"/>
    <sheet name="別記第４号様式①（交付金　総括表）" sheetId="21" r:id="rId2"/>
    <sheet name="別記第４号様式②（交付金　個票）" sheetId="25" r:id="rId3"/>
    <sheet name="【参考】数式用" sheetId="13" state="hidden" r:id="rId4"/>
  </sheets>
  <definedNames>
    <definedName name="介護予防訪問リハビリテーション_組合せ">'【参考】数式用'!$G$52:$I$52</definedName>
    <definedName name="岩手県">'【参考】数式用'!$X$228:$X$260</definedName>
    <definedName name="愛知県">'【参考】数式用'!$X$993:$X$1046</definedName>
    <definedName name="短期入所療養介護_老健_組合せ">'【参考】数式用'!$G$35:$I$35</definedName>
    <definedName name="愛媛県">'【参考】数式用'!$X$1422:$X$1441</definedName>
    <definedName name="茨城県">'【参考】数式用'!$X$415:$X$458</definedName>
    <definedName name="地域密着型通所介護_組合せ">'【参考】数式用'!$G$10:$I$10</definedName>
    <definedName name="介護予防支援_組合せ">'【参考】数式用'!$G$54:$I$54</definedName>
    <definedName name="京都府">'【参考】数式用'!$X$1095:$X$1120</definedName>
    <definedName name="沖縄県">'【参考】数式用'!$X$1709:$X$1749</definedName>
    <definedName name="岡山県">'【参考】数式用'!$X$1312:$X$1338</definedName>
    <definedName name="福井県">'【参考】数式用'!$X$795:$X$811</definedName>
    <definedName name="介護医療院_組合せ">'【参考】数式用'!$G$39:$I$39</definedName>
    <definedName name="短期入所療養介護_病院等_組合せ">'【参考】数式用'!$G$37:$I$37</definedName>
    <definedName name="特定施設入居者生活介護_短期利用型_組合せ">'【参考】数式用'!$G$14:$I$14</definedName>
    <definedName name="介護予防ケアマネジメント_組合せ">'【参考】数式用'!$G$48:$I$48</definedName>
    <definedName name="介護予防訪問入浴介護_組合せ">'【参考】数式用'!$G$8:$I$8</definedName>
    <definedName name="介護予防小規模多機能型居宅介護_組合せ">'【参考】数式用'!$G$22:$I$22</definedName>
    <definedName name="介護予防小規模多機能型居宅介護_短期利用型_組合せ">'【参考】数式用'!$G$23:$I$23</definedName>
    <definedName name="埼玉県">'【参考】数式用'!$X$519:$X$581</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高知県">'【参考】数式用'!$X$1442:$X$1475</definedName>
    <definedName name="介護予防短期入所療養介護_老健_組合せ">'【参考】数式用'!$G$36:$I$36</definedName>
    <definedName name="介護予防通所リハビリテーション_組合せ">'【参考】数式用'!$G$12:$I$12</definedName>
    <definedName name="認知症対応型共同生活介護_短期利用型_組合せ">'【参考】数式用'!$G$27:$I$27</definedName>
    <definedName name="介護予防認知症対応型通所介護_組合せ">'【参考】数式用'!$G$19:$I$19</definedName>
    <definedName name="介護予防特定施設入居者生活介護_組合せ">'【参考】数式用'!$G$15:$I$15</definedName>
    <definedName name="看護小規模多機能型居宅介護_組合せ">'【参考】数式用'!$G$24:$I$24</definedName>
    <definedName name="介護予防認知症対応型共同生活介護_組合せ">'【参考】数式用'!$G$28:$I$28</definedName>
    <definedName name="訪問介護_組合せ">'【参考】数式用'!$G$4:$I$4</definedName>
    <definedName name="新潟県">'【参考】数式用'!$X$731:$X$760</definedName>
    <definedName name="介護予防認知症対応型共同生活介護_短期利用型_組合せ">'【参考】数式用'!$G$29:$I$29</definedName>
    <definedName name="介護予防訪問看護_組合せ">'【参考】数式用'!$G$50:$I$50</definedName>
    <definedName name="介護老人福祉施設_組合せ">'【参考】数式用'!$G$30:$I$30</definedName>
    <definedName name="訪問型サービス_独自_定率_組合せ">'【参考】数式用'!$G$43:$I$43</definedName>
    <definedName name="介護老人保健施設_組合せ">'【参考】数式用'!$G$34:$I$34</definedName>
    <definedName name="宮城県">'【参考】数式用'!$X$261:$X$295</definedName>
    <definedName name="看護小規模多機能型居宅介護_短期利用型_組合せ">'【参考】数式用'!$G$25:$I$25</definedName>
    <definedName name="岐阜県">'【参考】数式用'!$X$916:$X$957</definedName>
    <definedName name="宮崎県">'【参考】数式用'!$X$1640:$X$1665</definedName>
    <definedName name="居宅介護支援_組合せ">'【参考】数式用'!$G$53:$I$53</definedName>
    <definedName name="三重県">'【参考】数式用'!$X$1047:$X$1075</definedName>
    <definedName name="熊本県">'【参考】数式用'!$X$1577:$X$1621</definedName>
    <definedName name="群馬県">'【参考】数式用'!$X$484:$X$518</definedName>
    <definedName name="地域密着型特定施設入居者生活介護_短期利用型_組合せ">'【参考】数式用'!$G$17:$I$17</definedName>
    <definedName name="広島県">'【参考】数式用'!$X$1339:$X$1361</definedName>
    <definedName name="香川県">'【参考】数式用'!$X$1405:$X$1421</definedName>
    <definedName name="大分県">'【参考】数式用'!$X$1622:$X$1639</definedName>
    <definedName name="佐賀県">'【参考】数式用'!$X$1536:$X$1555</definedName>
    <definedName name="山形県">'【参考】数式用'!$X$321:$X$355</definedName>
    <definedName name="山口県">'【参考】数式用'!$X$1362:$X$1380</definedName>
    <definedName name="千葉県">'【参考】数式用'!$X$582:$X$635</definedName>
    <definedName name="山梨県">'【参考】数式用'!$X$812:$X$838</definedName>
    <definedName name="青森県">'【参考】数式用'!$X$188:$X$227</definedName>
    <definedName name="滋賀県">'【参考】数式用'!$X$1076:$X$1094</definedName>
    <definedName name="地域密着型特定施設入居者生活介護_組合せ">'【参考】数式用'!$G$16:$I$16</definedName>
    <definedName name="鹿児島県">'【参考】数式用'!$X$1666:$X$1708</definedName>
    <definedName name="地域密着型介護老人福祉施設_組合せ">'【参考】数式用'!$G$31:$I$31</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神奈川県">'【参考】数式用'!$X$698:$X$730</definedName>
    <definedName name="静岡県">'【参考】数式用'!$X$958:$X$992</definedName>
    <definedName name="石川県">'【参考】数式用'!$X$776:$X$794</definedName>
    <definedName name="大阪府">'【参考】数式用'!$X$1121:$X$1163</definedName>
    <definedName name="短期入所生活介護_組合せ">'【参考】数式用'!$G$32:$I$32</definedName>
    <definedName name="短期入所療養介護__医療院_組合せ">'【参考】数式用'!$G$40:$I$40</definedName>
    <definedName name="長崎県">'【参考】数式用'!$X$1556:$X$1576</definedName>
    <definedName name="通所介護_組合せ">'【参考】数式用'!$G$9:$I$9</definedName>
    <definedName name="長野県">'【参考】数式用'!$X$839:$X$915</definedName>
    <definedName name="鳥取県">'【参考】数式用'!$X$1274:$X$1292</definedName>
    <definedName name="通所リハビリテーション_組合せ">'【参考】数式用'!$G$11:$I$11</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夜間対応型訪問介護_組合せ">'【参考】数式用'!$G$5:$I$5</definedName>
    <definedName name="栃木県">'【参考】数式用'!$X$459:$X$483</definedName>
    <definedName name="奈良県">'【参考】数式用'!$X$1205:$X$1243</definedName>
    <definedName name="認知症対応型共同生活介護_組合せ">'【参考】数式用'!$G$26:$I$26</definedName>
    <definedName name="認知症対応型通所介護_組合せ">'【参考】数式用'!$G$18:$I$18</definedName>
    <definedName name="富山県">'【参考】数式用'!$X$761:$X$775</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入浴介護_組合せ">'【参考】数式用'!$G$7:$I$7</definedName>
    <definedName name="北海道">'【参考】数式用'!$X$3:$X$187</definedName>
    <definedName name="和歌山県">'【参考】数式用'!$X$1244:$X$1273</definedName>
    <definedName name="_xlnm.Print_Area" localSheetId="3">'【参考】数式用'!$U$1:$V$26</definedName>
    <definedName name="_xlnm.Print_Area" localSheetId="0">'別記第４号様式（基本情報入力シート）'!$A$1:$Z$91</definedName>
    <definedName name="_xlnm.Print_Area" localSheetId="1">'別記第４号様式①（交付金　総括表）'!$A$1:$AJ$69</definedName>
    <definedName name="_xlnm.Print_Area" localSheetId="2">'別記第４号様式②（交付金　個票）'!$A$1:$M$65</definedName>
    <definedName name="_xlnm.Print_Titles" localSheetId="2">'別記第４号様式②（交付金　個票）'!$12:$14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Y38" authorId="0">
      <text>
        <r>
          <rPr>
            <sz val="11"/>
            <color rgb="FF000000"/>
            <rFont val="MS P ゴシック"/>
          </rPr>
          <t>必ずプルダウンで入力してください。
介護予防サービス、短期入所及び総合事業については、行を分けてください。</t>
        </r>
      </text>
    </comment>
    <comment ref="M38" authorId="0">
      <text>
        <r>
          <rPr>
            <sz val="11"/>
            <color rgb="FF000000"/>
            <rFont val="MS P ゴシック"/>
          </rPr>
          <t>地域密着型サービスや総合事業については、
指定元の市町村を全て記載してください。
その際、指定権者ごとに行を分ける必要はありません。</t>
        </r>
      </text>
    </comment>
    <comment ref="C38" authorId="0">
      <text>
        <r>
          <rPr>
            <sz val="11"/>
            <color indexed="81"/>
            <rFont val="MS P ゴシック"/>
          </rPr>
          <t>10桁の事業所番号を入力してください
（10桁の入力以外は受け付けません。）</t>
        </r>
      </text>
    </comment>
    <comment ref="C18" authorId="0">
      <text>
        <r>
          <rPr>
            <b/>
            <u/>
            <sz val="11"/>
            <color rgb="FF000000"/>
            <rFont val="ＭＳ Ｐゴシック"/>
          </rPr>
          <t>交付</t>
        </r>
        <r>
          <rPr>
            <b/>
            <u/>
            <sz val="11"/>
            <color rgb="FF000000"/>
            <rFont val="MS P ゴシック"/>
          </rPr>
          <t>金の実績報告書の提出先は</t>
        </r>
        <r>
          <rPr>
            <b/>
            <u/>
            <sz val="11"/>
            <color rgb="FF000000"/>
            <rFont val="ＭＳ Ｐゴシック"/>
          </rPr>
          <t>高知県</t>
        </r>
        <r>
          <rPr>
            <b/>
            <u/>
            <sz val="11"/>
            <color rgb="FF000000"/>
            <rFont val="MS P ゴシック"/>
          </rPr>
          <t>です。</t>
        </r>
        <r>
          <rPr>
            <sz val="11"/>
            <color rgb="FF000000"/>
            <rFont val="MS P ゴシック"/>
          </rPr>
          <t>処遇改善加算とは提出先が異なる場合があります。</t>
        </r>
      </text>
    </comment>
    <comment ref="M29" authorId="0">
      <text>
        <r>
          <rPr>
            <sz val="11"/>
            <color indexed="81"/>
            <rFont val="MS P ゴシック"/>
          </rPr>
          <t>13桁の法人番号を入力してください
（13桁の入力以外は受け付けません。）</t>
        </r>
      </text>
    </comment>
    <comment ref="M31" authorId="0">
      <text>
        <r>
          <rPr>
            <sz val="11"/>
            <color indexed="81"/>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s>
  <commentList>
    <comment ref="G6" authorId="0">
      <text>
        <r>
          <rPr>
            <sz val="10"/>
            <color rgb="FF000000"/>
            <rFont val="MS P ゴシック"/>
          </rPr>
          <t>本</t>
        </r>
        <r>
          <rPr>
            <sz val="10"/>
            <color rgb="FF000000"/>
            <rFont val="ＭＳ Ｐゴシック"/>
          </rPr>
          <t>第４号様式①</t>
        </r>
        <r>
          <rPr>
            <sz val="10"/>
            <color rgb="FF000000"/>
            <rFont val="MS P ゴシック"/>
          </rPr>
          <t>を完成させるには、「基本情報入力シート」「</t>
        </r>
        <r>
          <rPr>
            <sz val="10"/>
            <color rgb="FF000000"/>
            <rFont val="ＭＳ Ｐゴシック"/>
          </rPr>
          <t>第４号様式②</t>
        </r>
        <r>
          <rPr>
            <sz val="10"/>
            <color rgb="FF000000"/>
            <rFont val="MS P ゴシック"/>
          </rPr>
          <t xml:space="preserve">」から転記される情報が必要です。
</t>
        </r>
        <r>
          <rPr>
            <b/>
            <u/>
            <sz val="10"/>
            <color rgb="FF000000"/>
            <rFont val="MS P ゴシック"/>
          </rPr>
          <t>まずは他のシートを完成させてください。</t>
        </r>
      </text>
    </comment>
    <comment ref="AG16" authorId="0">
      <text>
        <r>
          <rPr>
            <sz val="10"/>
            <color rgb="FF000000"/>
            <rFont val="ＭＳ Ｐゴシック"/>
          </rPr>
          <t>第４号様式②</t>
        </r>
        <r>
          <rPr>
            <sz val="10"/>
            <color rgb="FF000000"/>
            <rFont val="MS P ゴシック"/>
          </rPr>
          <t>の「提出先の都道府県における補助金額の合計」の合計値が記載されます。
空欄の場合、</t>
        </r>
        <r>
          <rPr>
            <sz val="10"/>
            <color rgb="FF000000"/>
            <rFont val="ＭＳ Ｐゴシック"/>
          </rPr>
          <t>第４号様式②</t>
        </r>
        <r>
          <rPr>
            <sz val="10"/>
            <color rgb="FF000000"/>
            <rFont val="MS P ゴシック"/>
          </rPr>
          <t>に記入漏れがあります。</t>
        </r>
      </text>
    </comment>
    <comment ref="AG17" authorId="0">
      <text>
        <r>
          <rPr>
            <sz val="10"/>
            <color rgb="FF000000"/>
            <rFont val="ＭＳ Ｐゴシック"/>
          </rPr>
          <t>第４号様式②</t>
        </r>
        <r>
          <rPr>
            <sz val="10"/>
            <color rgb="FF000000"/>
            <rFont val="MS P ゴシック"/>
          </rPr>
          <t>の「うち、賃金改善経費分（①及び②）の合計」の合計値が記載されます。
空欄の場合、</t>
        </r>
        <r>
          <rPr>
            <sz val="10"/>
            <color rgb="FF000000"/>
            <rFont val="ＭＳ Ｐゴシック"/>
          </rPr>
          <t>第４号様式②</t>
        </r>
        <r>
          <rPr>
            <sz val="10"/>
            <color rgb="FF000000"/>
            <rFont val="MS P ゴシック"/>
          </rPr>
          <t>に記入漏れがあります。</t>
        </r>
      </text>
    </comment>
  </commentList>
</comments>
</file>

<file path=xl/comments3.xml><?xml version="1.0" encoding="utf-8"?>
<comments xmlns="http://schemas.openxmlformats.org/spreadsheetml/2006/main">
  <authors>
    <author>作成者</author>
  </authors>
  <commentList>
    <comment ref="G12" authorId="0">
      <text>
        <r>
          <rPr>
            <b/>
            <u/>
            <sz val="11"/>
            <color rgb="FF000000"/>
            <rFont val="MS P ゴシック"/>
          </rPr>
          <t>空欄の場合、先に「基本情報入力シート」を記入してください。</t>
        </r>
      </text>
    </comment>
  </commentList>
</comments>
</file>

<file path=xl/sharedStrings.xml><?xml version="1.0" encoding="utf-8"?>
<sst xmlns="http://schemas.openxmlformats.org/spreadsheetml/2006/main" xmlns:r="http://schemas.openxmlformats.org/officeDocument/2006/relationships" count="2053" uniqueCount="2053">
  <si>
    <t>砺波市</t>
  </si>
  <si>
    <t>鮭川村</t>
  </si>
  <si>
    <t>海老名市</t>
  </si>
  <si>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1"/>
  </si>
  <si>
    <t>氷川町</t>
  </si>
  <si>
    <t>朝日町</t>
  </si>
  <si>
    <t>伊達市</t>
  </si>
  <si>
    <t>短期入所療養介護_老健_組合せ</t>
  </si>
  <si>
    <t>飯田市</t>
  </si>
  <si>
    <t>西郷村</t>
  </si>
  <si>
    <t>北区</t>
  </si>
  <si>
    <t>１　提出先に関する情報</t>
    <rPh sb="2" eb="4">
      <t>テイシュツ</t>
    </rPh>
    <rPh sb="4" eb="5">
      <t>サキ</t>
    </rPh>
    <rPh sb="6" eb="7">
      <t>カン</t>
    </rPh>
    <rPh sb="9" eb="11">
      <t>ジョウホウ</t>
    </rPh>
    <phoneticPr fontId="34"/>
  </si>
  <si>
    <t>通所型サービス（独自／定率）</t>
    <rPh sb="0" eb="2">
      <t>ツウショ</t>
    </rPh>
    <rPh sb="2" eb="3">
      <t>ガタ</t>
    </rPh>
    <rPh sb="8" eb="10">
      <t>ドクジ</t>
    </rPh>
    <rPh sb="11" eb="13">
      <t>テイリツ</t>
    </rPh>
    <phoneticPr fontId="34"/>
  </si>
  <si>
    <t>佐世保市</t>
  </si>
  <si>
    <t>提出先</t>
    <rPh sb="0" eb="2">
      <t>テイシュツ</t>
    </rPh>
    <rPh sb="2" eb="3">
      <t>サキ</t>
    </rPh>
    <phoneticPr fontId="34"/>
  </si>
  <si>
    <t>宮崎県</t>
  </si>
  <si>
    <t>四街道市</t>
  </si>
  <si>
    <t>志賀町</t>
  </si>
  <si>
    <t>当別町</t>
  </si>
  <si>
    <t>姫路市</t>
  </si>
  <si>
    <t>九戸村</t>
  </si>
  <si>
    <t>市区町村</t>
    <rPh sb="0" eb="2">
      <t>シク</t>
    </rPh>
    <rPh sb="2" eb="4">
      <t>チョウソン</t>
    </rPh>
    <phoneticPr fontId="34"/>
  </si>
  <si>
    <t>木古内町</t>
  </si>
  <si>
    <t>東海村</t>
  </si>
  <si>
    <t>介護老人保健施設_組合せ</t>
  </si>
  <si>
    <t>実績報告書の記載内容に虚偽がないこと及び記載内容を証明する資料を適切に保管していることを誓約します。</t>
  </si>
  <si>
    <t>天理市</t>
  </si>
  <si>
    <t>山形市</t>
  </si>
  <si>
    <t>大分市</t>
  </si>
  <si>
    <t>さくら市</t>
  </si>
  <si>
    <t>楢葉町</t>
  </si>
  <si>
    <t>長南町</t>
  </si>
  <si>
    <t>２　基本情報</t>
    <rPh sb="2" eb="4">
      <t>キホン</t>
    </rPh>
    <rPh sb="4" eb="6">
      <t>ジョウホウ</t>
    </rPh>
    <phoneticPr fontId="34"/>
  </si>
  <si>
    <t>泊村</t>
    <rPh sb="0" eb="2">
      <t>トマリムラ</t>
    </rPh>
    <phoneticPr fontId="21"/>
  </si>
  <si>
    <t>歌志内市</t>
  </si>
  <si>
    <t>大町町</t>
  </si>
  <si>
    <t>下北山村</t>
  </si>
  <si>
    <t>泰阜村</t>
  </si>
  <si>
    <t>鮫川村</t>
  </si>
  <si>
    <t>上田市</t>
  </si>
  <si>
    <t>愛知県</t>
  </si>
  <si>
    <t>対象となる要件</t>
    <rPh sb="0" eb="2">
      <t>タイショウ</t>
    </rPh>
    <rPh sb="5" eb="7">
      <t>ヨウケン</t>
    </rPh>
    <phoneticPr fontId="34"/>
  </si>
  <si>
    <t>半田市</t>
  </si>
  <si>
    <t>松戸市</t>
  </si>
  <si>
    <t>池田町</t>
  </si>
  <si>
    <t>紀の川市</t>
  </si>
  <si>
    <t>愛別町</t>
  </si>
  <si>
    <t>大槌町</t>
  </si>
  <si>
    <t>富岡町</t>
  </si>
  <si>
    <t>事業所名</t>
    <rPh sb="0" eb="3">
      <t>ジギョウショ</t>
    </rPh>
    <rPh sb="3" eb="4">
      <t>メイ</t>
    </rPh>
    <phoneticPr fontId="34"/>
  </si>
  <si>
    <t>五條市</t>
  </si>
  <si>
    <t>東京都</t>
  </si>
  <si>
    <t>安八町</t>
  </si>
  <si>
    <t>長門市</t>
  </si>
  <si>
    <t>ひたちなか市</t>
  </si>
  <si>
    <t>③ 業務改善活動の体制構築</t>
  </si>
  <si>
    <t>39</t>
  </si>
  <si>
    <t>白糠町</t>
  </si>
  <si>
    <t>清瀬市</t>
  </si>
  <si>
    <t>置戸町</t>
  </si>
  <si>
    <t>年</t>
    <rPh sb="0" eb="1">
      <t>ネン</t>
    </rPh>
    <phoneticPr fontId="34"/>
  </si>
  <si>
    <t>フリガナ</t>
  </si>
  <si>
    <t>瑞浪市</t>
  </si>
  <si>
    <t>代表者</t>
    <rPh sb="0" eb="3">
      <t>ダイヒョウシャ</t>
    </rPh>
    <phoneticPr fontId="3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</si>
  <si>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4"/>
  </si>
  <si>
    <t>箕輪町</t>
  </si>
  <si>
    <t>猪名川町</t>
  </si>
  <si>
    <t>大川村</t>
  </si>
  <si>
    <t>日</t>
    <rPh sb="0" eb="1">
      <t>ニチ</t>
    </rPh>
    <phoneticPr fontId="34"/>
  </si>
  <si>
    <t>新潟県</t>
  </si>
  <si>
    <t>法人名</t>
    <rPh sb="0" eb="2">
      <t>ホウジン</t>
    </rPh>
    <rPh sb="2" eb="3">
      <t>メイ</t>
    </rPh>
    <phoneticPr fontId="34"/>
  </si>
  <si>
    <t>名称</t>
    <rPh sb="0" eb="2">
      <t>メイショウ</t>
    </rPh>
    <phoneticPr fontId="34"/>
  </si>
  <si>
    <t>東御市</t>
  </si>
  <si>
    <t>〒結合</t>
    <rPh sb="1" eb="3">
      <t>ケツゴウ</t>
    </rPh>
    <phoneticPr fontId="34"/>
  </si>
  <si>
    <t>酒田市</t>
  </si>
  <si>
    <t>③/（①＋②＋③）</t>
  </si>
  <si>
    <t>葛尾村</t>
  </si>
  <si>
    <t>１　基本情報</t>
    <rPh sb="2" eb="4">
      <t>キホン</t>
    </rPh>
    <rPh sb="4" eb="6">
      <t>ジョウホウ</t>
    </rPh>
    <phoneticPr fontId="34"/>
  </si>
  <si>
    <t>法人住所</t>
    <rPh sb="0" eb="2">
      <t>ホウジン</t>
    </rPh>
    <rPh sb="2" eb="4">
      <t>ジュウショ</t>
    </rPh>
    <phoneticPr fontId="34"/>
  </si>
  <si>
    <t>中央区</t>
  </si>
  <si>
    <t>海津市</t>
  </si>
  <si>
    <t>申請時、令和８年４月以降の本交付金の支給を希望した又は令和８年３月末までの本交付金の支給を希望し、令和８年３月末までに支給を受けた場合には、令和８年３月末までに賃金改善及び職場環境改善を実施しました。</t>
    <rPh sb="14" eb="16">
      <t>コウフ</t>
    </rPh>
    <rPh sb="38" eb="40">
      <t>コウフ</t>
    </rPh>
    <phoneticPr fontId="34"/>
  </si>
  <si>
    <t>匝瑳市</t>
  </si>
  <si>
    <t>日高町</t>
  </si>
  <si>
    <t>通所型サービス_独自_定額_組合せ</t>
  </si>
  <si>
    <t>〒</t>
  </si>
  <si>
    <t>住所１（番地・住居番号まで）</t>
    <rPh sb="0" eb="2">
      <t>ジュウショ</t>
    </rPh>
    <rPh sb="4" eb="6">
      <t>バンチ</t>
    </rPh>
    <rPh sb="7" eb="9">
      <t>ジュウキョ</t>
    </rPh>
    <rPh sb="9" eb="11">
      <t>バンゴウ</t>
    </rPh>
    <phoneticPr fontId="34"/>
  </si>
  <si>
    <t>守谷市</t>
  </si>
  <si>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34"/>
  </si>
  <si>
    <t>川崎町</t>
  </si>
  <si>
    <t>桐生市</t>
  </si>
  <si>
    <t>飯舘村</t>
  </si>
  <si>
    <t>長浜市</t>
  </si>
  <si>
    <t>舟橋村</t>
  </si>
  <si>
    <t>住所２（建物名等）</t>
    <rPh sb="0" eb="2">
      <t>ジュウショ</t>
    </rPh>
    <rPh sb="4" eb="6">
      <t>タテモノ</t>
    </rPh>
    <rPh sb="6" eb="7">
      <t>メイ</t>
    </rPh>
    <rPh sb="7" eb="8">
      <t>トウ</t>
    </rPh>
    <phoneticPr fontId="34"/>
  </si>
  <si>
    <t>小豆島町</t>
  </si>
  <si>
    <t>22</t>
  </si>
  <si>
    <t>真岡市</t>
  </si>
  <si>
    <t>京極町</t>
  </si>
  <si>
    <t>東川町</t>
  </si>
  <si>
    <t>都留市</t>
  </si>
  <si>
    <t>（イ）介護助手等の募集経費</t>
    <rPh sb="3" eb="5">
      <t>カイゴ</t>
    </rPh>
    <rPh sb="5" eb="7">
      <t>ジョシュ</t>
    </rPh>
    <rPh sb="7" eb="8">
      <t>トウ</t>
    </rPh>
    <rPh sb="9" eb="11">
      <t>ボシュウ</t>
    </rPh>
    <rPh sb="11" eb="13">
      <t>ケイヒ</t>
    </rPh>
    <phoneticPr fontId="34"/>
  </si>
  <si>
    <t>江差町</t>
  </si>
  <si>
    <t>法人代表者</t>
    <rPh sb="0" eb="2">
      <t>ホウジン</t>
    </rPh>
    <rPh sb="2" eb="5">
      <t>ダイヒョウシャ</t>
    </rPh>
    <phoneticPr fontId="34"/>
  </si>
  <si>
    <t>和寒町</t>
  </si>
  <si>
    <t>由良町</t>
  </si>
  <si>
    <t>E-mail</t>
  </si>
  <si>
    <t>職名</t>
    <rPh sb="0" eb="2">
      <t>ショクメイ</t>
    </rPh>
    <phoneticPr fontId="34"/>
  </si>
  <si>
    <t>安芸高田市</t>
  </si>
  <si>
    <t>いわき市</t>
  </si>
  <si>
    <t>氏名</t>
    <rPh sb="0" eb="2">
      <t>シメイ</t>
    </rPh>
    <phoneticPr fontId="34"/>
  </si>
  <si>
    <t>尾道市</t>
  </si>
  <si>
    <t>（確認用）提出前のチェックリスト</t>
    <rPh sb="1" eb="4">
      <t>カクニンヨウ</t>
    </rPh>
    <phoneticPr fontId="34"/>
  </si>
  <si>
    <t>本別町</t>
  </si>
  <si>
    <t>川崎市</t>
  </si>
  <si>
    <t>安平町</t>
  </si>
  <si>
    <t>田舎館村</t>
  </si>
  <si>
    <t>宮崎市</t>
  </si>
  <si>
    <t>古河市</t>
  </si>
  <si>
    <t>通し番号</t>
    <rPh sb="0" eb="1">
      <t>トオ</t>
    </rPh>
    <rPh sb="2" eb="4">
      <t>バンゴウ</t>
    </rPh>
    <phoneticPr fontId="34"/>
  </si>
  <si>
    <t>太子町</t>
  </si>
  <si>
    <t>越前町</t>
  </si>
  <si>
    <t>恵庭市</t>
  </si>
  <si>
    <t>木祖村</t>
  </si>
  <si>
    <t>会津坂下町</t>
  </si>
  <si>
    <t>吉川市</t>
  </si>
  <si>
    <t>法人番号</t>
    <rPh sb="0" eb="2">
      <t>ホウジン</t>
    </rPh>
    <rPh sb="2" eb="4">
      <t>バンゴウ</t>
    </rPh>
    <phoneticPr fontId="34"/>
  </si>
  <si>
    <t>摂津市</t>
  </si>
  <si>
    <t>一宮町</t>
  </si>
  <si>
    <t>那須町</t>
  </si>
  <si>
    <t>津和野町</t>
  </si>
  <si>
    <t>中央市</t>
  </si>
  <si>
    <t>小樽市</t>
  </si>
  <si>
    <t>介護医療院</t>
  </si>
  <si>
    <t>粟島浦村</t>
  </si>
  <si>
    <t>大島町</t>
  </si>
  <si>
    <t>草津市</t>
  </si>
  <si>
    <t>御蔵島村</t>
  </si>
  <si>
    <t>書類作成
担当者</t>
    <rPh sb="0" eb="2">
      <t>ショルイ</t>
    </rPh>
    <rPh sb="2" eb="4">
      <t>サクセイ</t>
    </rPh>
    <rPh sb="5" eb="8">
      <t>タントウシャ</t>
    </rPh>
    <phoneticPr fontId="34"/>
  </si>
  <si>
    <t>連絡先</t>
    <rPh sb="0" eb="3">
      <t>レンラクサキ</t>
    </rPh>
    <phoneticPr fontId="34"/>
  </si>
  <si>
    <t>上川町</t>
  </si>
  <si>
    <t>南伊豆町</t>
  </si>
  <si>
    <t>電話番号</t>
    <rPh sb="0" eb="2">
      <t>デンワ</t>
    </rPh>
    <rPh sb="2" eb="4">
      <t>バンゴウ</t>
    </rPh>
    <phoneticPr fontId="34"/>
  </si>
  <si>
    <t>青梅市</t>
  </si>
  <si>
    <t>葛巻町</t>
  </si>
  <si>
    <t>小規模多機能型居宅介護（短期利用型）</t>
    <rPh sb="12" eb="17">
      <t>タンキリヨウガタ</t>
    </rPh>
    <phoneticPr fontId="34"/>
  </si>
  <si>
    <t>（ウ）その他の金額</t>
    <rPh sb="5" eb="6">
      <t>タ</t>
    </rPh>
    <rPh sb="7" eb="9">
      <t>キンガク</t>
    </rPh>
    <phoneticPr fontId="34"/>
  </si>
  <si>
    <t>介護保険事業所番号</t>
    <rPh sb="0" eb="2">
      <t>カイゴ</t>
    </rPh>
    <rPh sb="2" eb="4">
      <t>ホケン</t>
    </rPh>
    <rPh sb="4" eb="6">
      <t>ジギョウ</t>
    </rPh>
    <rPh sb="6" eb="7">
      <t>ショ</t>
    </rPh>
    <rPh sb="7" eb="9">
      <t>バンゴウ</t>
    </rPh>
    <phoneticPr fontId="34"/>
  </si>
  <si>
    <t>３　要件について</t>
    <rPh sb="2" eb="4">
      <t>ヨウケン</t>
    </rPh>
    <phoneticPr fontId="34"/>
  </si>
  <si>
    <t>介護予防認知症対応型共同生活介護</t>
  </si>
  <si>
    <t>杉並区</t>
  </si>
  <si>
    <t>由仁町</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</si>
  <si>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34"/>
  </si>
  <si>
    <t>音更町</t>
  </si>
  <si>
    <t>斑鳩町</t>
  </si>
  <si>
    <t>横手市</t>
  </si>
  <si>
    <t>都道府県</t>
    <rPh sb="0" eb="4">
      <t>トドウフケン</t>
    </rPh>
    <phoneticPr fontId="34"/>
  </si>
  <si>
    <t>富津市</t>
  </si>
  <si>
    <t>皆野町</t>
  </si>
  <si>
    <t>川口市</t>
  </si>
  <si>
    <t>指定権者名</t>
    <rPh sb="0" eb="2">
      <t>シテイ</t>
    </rPh>
    <rPh sb="2" eb="3">
      <t>ケン</t>
    </rPh>
    <rPh sb="3" eb="4">
      <t>ジャ</t>
    </rPh>
    <rPh sb="4" eb="5">
      <t>メイ</t>
    </rPh>
    <phoneticPr fontId="34"/>
  </si>
  <si>
    <t>玖珠町</t>
  </si>
  <si>
    <t>南風原町</t>
  </si>
  <si>
    <t>袖ケ浦市</t>
  </si>
  <si>
    <t>円</t>
    <rPh sb="0" eb="1">
      <t>エン</t>
    </rPh>
    <phoneticPr fontId="34"/>
  </si>
  <si>
    <t>弟子屈町</t>
  </si>
  <si>
    <t>河内長野市</t>
  </si>
  <si>
    <t>事業所の所在地</t>
    <rPh sb="0" eb="3">
      <t>ジギョウショ</t>
    </rPh>
    <rPh sb="4" eb="7">
      <t>ショザイチ</t>
    </rPh>
    <phoneticPr fontId="34"/>
  </si>
  <si>
    <t>事業所名</t>
    <rPh sb="0" eb="2">
      <t>ジギョウ</t>
    </rPh>
    <rPh sb="2" eb="3">
      <t>ショ</t>
    </rPh>
    <rPh sb="3" eb="4">
      <t>メイ</t>
    </rPh>
    <phoneticPr fontId="34"/>
  </si>
  <si>
    <t>南木曽町</t>
  </si>
  <si>
    <t>南陽市</t>
  </si>
  <si>
    <t>サービス名</t>
    <rPh sb="4" eb="5">
      <t>メイ</t>
    </rPh>
    <phoneticPr fontId="34"/>
  </si>
  <si>
    <t>訪問型サービス（独自）</t>
    <rPh sb="0" eb="2">
      <t>ホウモン</t>
    </rPh>
    <rPh sb="2" eb="3">
      <t>ガタ</t>
    </rPh>
    <rPh sb="8" eb="10">
      <t>ドクジ</t>
    </rPh>
    <phoneticPr fontId="34"/>
  </si>
  <si>
    <t>訪問看護</t>
  </si>
  <si>
    <t>訪問型サービス（独自／定率）</t>
    <rPh sb="0" eb="2">
      <t>ホウモン</t>
    </rPh>
    <rPh sb="2" eb="3">
      <t>ガタ</t>
    </rPh>
    <rPh sb="8" eb="10">
      <t>ドクジ</t>
    </rPh>
    <rPh sb="11" eb="13">
      <t>テイリツ</t>
    </rPh>
    <phoneticPr fontId="34"/>
  </si>
  <si>
    <t>須崎市</t>
  </si>
  <si>
    <t>阿賀野市</t>
  </si>
  <si>
    <t>備考欄</t>
    <rPh sb="0" eb="2">
      <t>ビコウ</t>
    </rPh>
    <rPh sb="2" eb="3">
      <t>ラン</t>
    </rPh>
    <phoneticPr fontId="34"/>
  </si>
  <si>
    <t>滑川市</t>
  </si>
  <si>
    <t>滝川市</t>
  </si>
  <si>
    <t>朝来市</t>
  </si>
  <si>
    <t>富士吉田市</t>
  </si>
  <si>
    <t>訪問型サービス（独自／定額）</t>
    <rPh sb="0" eb="2">
      <t>ホウモン</t>
    </rPh>
    <rPh sb="2" eb="3">
      <t>ガタ</t>
    </rPh>
    <rPh sb="8" eb="10">
      <t>ドクジ</t>
    </rPh>
    <rPh sb="11" eb="13">
      <t>テイガク</t>
    </rPh>
    <phoneticPr fontId="34"/>
  </si>
  <si>
    <t>新宿区</t>
  </si>
  <si>
    <t>沼田町</t>
  </si>
  <si>
    <t>大田市</t>
  </si>
  <si>
    <t>軽米町</t>
  </si>
  <si>
    <t>通所型サービス（独自）</t>
    <rPh sb="0" eb="2">
      <t>ツウショ</t>
    </rPh>
    <rPh sb="2" eb="3">
      <t>ガタ</t>
    </rPh>
    <rPh sb="8" eb="10">
      <t>ドクジ</t>
    </rPh>
    <phoneticPr fontId="34"/>
  </si>
  <si>
    <t>通所型サービス（独自／定額）</t>
    <rPh sb="0" eb="2">
      <t>ツウショ</t>
    </rPh>
    <rPh sb="2" eb="3">
      <t>ガタ</t>
    </rPh>
    <rPh sb="8" eb="10">
      <t>ドクジ</t>
    </rPh>
    <rPh sb="11" eb="13">
      <t>テイガク</t>
    </rPh>
    <phoneticPr fontId="34"/>
  </si>
  <si>
    <t>八代市</t>
  </si>
  <si>
    <t>苫前町</t>
  </si>
  <si>
    <t>佐伯市</t>
  </si>
  <si>
    <t>法人所在地</t>
    <rPh sb="0" eb="2">
      <t>ホウジン</t>
    </rPh>
    <rPh sb="2" eb="5">
      <t>ショザイチ</t>
    </rPh>
    <phoneticPr fontId="34"/>
  </si>
  <si>
    <t>魚津市</t>
  </si>
  <si>
    <t>双葉町</t>
  </si>
  <si>
    <t>月</t>
    <rPh sb="0" eb="1">
      <t>ゲツ</t>
    </rPh>
    <phoneticPr fontId="34"/>
  </si>
  <si>
    <t>尾張旭市</t>
  </si>
  <si>
    <t>御浜町</t>
  </si>
  <si>
    <t>睦沢町</t>
  </si>
  <si>
    <t>書類作成担当者</t>
    <rPh sb="0" eb="2">
      <t>ショルイ</t>
    </rPh>
    <rPh sb="2" eb="4">
      <t>サクセイ</t>
    </rPh>
    <rPh sb="4" eb="7">
      <t>タントウシャ</t>
    </rPh>
    <phoneticPr fontId="34"/>
  </si>
  <si>
    <t>横瀬町</t>
  </si>
  <si>
    <t>介護保険事業所番号</t>
    <rPh sb="0" eb="2">
      <t>カイゴ</t>
    </rPh>
    <rPh sb="2" eb="4">
      <t>ホケン</t>
    </rPh>
    <rPh sb="4" eb="7">
      <t>ジギョウショ</t>
    </rPh>
    <rPh sb="7" eb="9">
      <t>バンゴウ</t>
    </rPh>
    <phoneticPr fontId="34"/>
  </si>
  <si>
    <t>幸田町</t>
  </si>
  <si>
    <t>藤岡市</t>
  </si>
  <si>
    <t>２　実績報告について</t>
    <rPh sb="2" eb="4">
      <t>ジッセキ</t>
    </rPh>
    <rPh sb="4" eb="6">
      <t>ホウコク</t>
    </rPh>
    <phoneticPr fontId="34"/>
  </si>
  <si>
    <t>長野原町</t>
  </si>
  <si>
    <t>五島市</t>
  </si>
  <si>
    <t>北谷町</t>
  </si>
  <si>
    <t>（ア）研修費</t>
    <rPh sb="3" eb="5">
      <t>ケンシュウ</t>
    </rPh>
    <rPh sb="5" eb="6">
      <t>ヒ</t>
    </rPh>
    <phoneticPr fontId="34"/>
  </si>
  <si>
    <t>志摩市</t>
  </si>
  <si>
    <t>久留米市</t>
  </si>
  <si>
    <t>西海市</t>
  </si>
  <si>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34"/>
  </si>
  <si>
    <t>上士幌町</t>
  </si>
  <si>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34"/>
  </si>
  <si>
    <t>御所市</t>
  </si>
  <si>
    <t>輪島市</t>
  </si>
  <si>
    <t>平田村</t>
  </si>
  <si>
    <t>５　記載内容に虚偽がないことの誓約</t>
    <rPh sb="2" eb="4">
      <t>キサイ</t>
    </rPh>
    <rPh sb="4" eb="6">
      <t>ナイヨウ</t>
    </rPh>
    <rPh sb="7" eb="9">
      <t>キョギ</t>
    </rPh>
    <rPh sb="15" eb="17">
      <t>セイヤク</t>
    </rPh>
    <phoneticPr fontId="34"/>
  </si>
  <si>
    <t>美波町</t>
  </si>
  <si>
    <t>　</t>
  </si>
  <si>
    <t>令和</t>
    <rPh sb="0" eb="2">
      <t>レイワ</t>
    </rPh>
    <phoneticPr fontId="34"/>
  </si>
  <si>
    <t>羅臼町</t>
  </si>
  <si>
    <t>西会津町</t>
  </si>
  <si>
    <t>以下の項目に「×」がないか、提出前に確認すること。「×」がある場合、当該項目の記載を修正すること。</t>
  </si>
  <si>
    <t>②</t>
  </si>
  <si>
    <t>③</t>
  </si>
  <si>
    <t>長泉町</t>
  </si>
  <si>
    <t>山形県</t>
  </si>
  <si>
    <t>職場環境改善を、研修費、介護助手等の募集経費以外に充てた場合、具体的な使途を記載していること</t>
    <rPh sb="28" eb="30">
      <t>バアイ</t>
    </rPh>
    <rPh sb="31" eb="34">
      <t>グタイテキ</t>
    </rPh>
    <rPh sb="35" eb="37">
      <t>シト</t>
    </rPh>
    <rPh sb="38" eb="40">
      <t>キサイ</t>
    </rPh>
    <phoneticPr fontId="34"/>
  </si>
  <si>
    <t>最上町</t>
  </si>
  <si>
    <t>４　職場環境改善経費の消費税仕入控除税額について</t>
  </si>
  <si>
    <t>三条市</t>
  </si>
  <si>
    <t>大衡村</t>
  </si>
  <si>
    <t>甲州市</t>
  </si>
  <si>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34"/>
  </si>
  <si>
    <t>足寄町</t>
  </si>
  <si>
    <t>小布施町</t>
  </si>
  <si>
    <t>徳島市</t>
  </si>
  <si>
    <t>５　記載内容に虚偽がないこと等の誓約</t>
    <rPh sb="2" eb="4">
      <t>キサイ</t>
    </rPh>
    <rPh sb="4" eb="6">
      <t>ナイヨウ</t>
    </rPh>
    <rPh sb="7" eb="9">
      <t>キョギ</t>
    </rPh>
    <rPh sb="14" eb="15">
      <t>トウ</t>
    </rPh>
    <rPh sb="16" eb="18">
      <t>セイヤク</t>
    </rPh>
    <phoneticPr fontId="34"/>
  </si>
  <si>
    <t>大桑村</t>
  </si>
  <si>
    <t>知内町</t>
  </si>
  <si>
    <t>誓約について、空欄の項目がない</t>
  </si>
  <si>
    <t>富士宮市</t>
  </si>
  <si>
    <t>訪問入浴介護</t>
  </si>
  <si>
    <t>嵐山町</t>
  </si>
  <si>
    <t>備前市</t>
  </si>
  <si>
    <t>表２　提出先一覧</t>
    <rPh sb="0" eb="1">
      <t>ヒョウ</t>
    </rPh>
    <rPh sb="3" eb="5">
      <t>テイシュツ</t>
    </rPh>
    <rPh sb="5" eb="6">
      <t>サキ</t>
    </rPh>
    <rPh sb="6" eb="8">
      <t>イチラン</t>
    </rPh>
    <phoneticPr fontId="34"/>
  </si>
  <si>
    <t>小平町</t>
  </si>
  <si>
    <t>表３　事業所の所在地</t>
    <rPh sb="0" eb="1">
      <t>ヒョウ</t>
    </rPh>
    <rPh sb="3" eb="6">
      <t>ジギョウショ</t>
    </rPh>
    <rPh sb="7" eb="10">
      <t>ショザイチ</t>
    </rPh>
    <phoneticPr fontId="34"/>
  </si>
  <si>
    <t>表４　職場環境等要件</t>
    <rPh sb="0" eb="1">
      <t>ヒョウ</t>
    </rPh>
    <rPh sb="3" eb="5">
      <t>ショクバ</t>
    </rPh>
    <rPh sb="5" eb="7">
      <t>カンキョウ</t>
    </rPh>
    <rPh sb="7" eb="8">
      <t>トウ</t>
    </rPh>
    <rPh sb="8" eb="10">
      <t>ヨウケン</t>
    </rPh>
    <phoneticPr fontId="34"/>
  </si>
  <si>
    <t>参考</t>
    <rPh sb="0" eb="2">
      <t>サンコウ</t>
    </rPh>
    <phoneticPr fontId="34"/>
  </si>
  <si>
    <t>矢吹町</t>
  </si>
  <si>
    <t>市区町村</t>
    <rPh sb="0" eb="4">
      <t>シクチョウソン</t>
    </rPh>
    <phoneticPr fontId="34"/>
  </si>
  <si>
    <t>一宮市</t>
  </si>
  <si>
    <t>「その他」での使用に関係する職場環境等要件の項目</t>
    <rPh sb="3" eb="4">
      <t>タ</t>
    </rPh>
    <rPh sb="7" eb="9">
      <t>シヨウ</t>
    </rPh>
    <rPh sb="10" eb="12">
      <t>カンケイ</t>
    </rPh>
    <rPh sb="14" eb="21">
      <t>ショクバカンキョウトウヨウケン</t>
    </rPh>
    <rPh sb="22" eb="24">
      <t>コウモク</t>
    </rPh>
    <phoneticPr fontId="34"/>
  </si>
  <si>
    <t>弥富市</t>
  </si>
  <si>
    <t>みやき町</t>
  </si>
  <si>
    <t>石川県</t>
  </si>
  <si>
    <t>チェックボックス</t>
  </si>
  <si>
    <t>伊仙町</t>
  </si>
  <si>
    <t>会津若松市</t>
  </si>
  <si>
    <t>北海道</t>
  </si>
  <si>
    <t>東みよし町</t>
  </si>
  <si>
    <t>札幌市</t>
  </si>
  <si>
    <t>初山別村</t>
  </si>
  <si>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34"/>
  </si>
  <si>
    <t>野木町</t>
  </si>
  <si>
    <t>新上五島町</t>
  </si>
  <si>
    <t>① 業務内容の明確化と職員間の適切な役割分担の取組</t>
  </si>
  <si>
    <t>氷見市</t>
  </si>
  <si>
    <t>✓</t>
  </si>
  <si>
    <t>佐野市</t>
  </si>
  <si>
    <t>広島県</t>
  </si>
  <si>
    <t>青森県</t>
  </si>
  <si>
    <t>藤崎町</t>
  </si>
  <si>
    <t>富士市</t>
  </si>
  <si>
    <t>函館市</t>
  </si>
  <si>
    <t>海田町</t>
  </si>
  <si>
    <t>陸別町</t>
  </si>
  <si>
    <t>太良町</t>
  </si>
  <si>
    <t>② 介護職員等の業務の洗い出しや棚卸しなど、現場の課題の見える化</t>
  </si>
  <si>
    <t>立山町</t>
  </si>
  <si>
    <t>岩手県</t>
  </si>
  <si>
    <t>大町市</t>
  </si>
  <si>
    <t>宮城県</t>
  </si>
  <si>
    <t>旭川市</t>
  </si>
  <si>
    <t>短期入所療養介護（老健）</t>
  </si>
  <si>
    <t>秋田県</t>
  </si>
  <si>
    <t>洋野町</t>
  </si>
  <si>
    <t>阿賀町</t>
  </si>
  <si>
    <t>会津美里町</t>
  </si>
  <si>
    <t>今別町</t>
  </si>
  <si>
    <t>鳴門市</t>
  </si>
  <si>
    <t>長万部町</t>
  </si>
  <si>
    <t>室蘭市</t>
  </si>
  <si>
    <t>南大東村</t>
  </si>
  <si>
    <t>釧路市</t>
  </si>
  <si>
    <t>八雲町</t>
  </si>
  <si>
    <t>福島県</t>
  </si>
  <si>
    <t>芳賀町</t>
  </si>
  <si>
    <t>上砂川町</t>
  </si>
  <si>
    <t>長岡市</t>
  </si>
  <si>
    <t>帯広市</t>
  </si>
  <si>
    <t>利尻町</t>
  </si>
  <si>
    <t>野田村</t>
  </si>
  <si>
    <t>阿南市</t>
  </si>
  <si>
    <t>A6</t>
  </si>
  <si>
    <t>茨城県</t>
  </si>
  <si>
    <t>亘理町</t>
  </si>
  <si>
    <t>西ノ島町</t>
  </si>
  <si>
    <t>別海町</t>
  </si>
  <si>
    <t>天草市</t>
  </si>
  <si>
    <t>山武市</t>
  </si>
  <si>
    <t>北見市</t>
  </si>
  <si>
    <t>井川町</t>
  </si>
  <si>
    <t>熱海市</t>
  </si>
  <si>
    <t>前橋市</t>
  </si>
  <si>
    <t>栃木県</t>
  </si>
  <si>
    <t>小清水町</t>
  </si>
  <si>
    <t>香南市</t>
  </si>
  <si>
    <t>夕張市</t>
  </si>
  <si>
    <t>大樹町</t>
  </si>
  <si>
    <t>鹿角市</t>
  </si>
  <si>
    <t>群馬県</t>
  </si>
  <si>
    <t>サービス区分</t>
  </si>
  <si>
    <t>大和町</t>
  </si>
  <si>
    <t>三島市</t>
  </si>
  <si>
    <t>高原町</t>
  </si>
  <si>
    <t>上尾市</t>
  </si>
  <si>
    <t>岩見沢市</t>
  </si>
  <si>
    <t>山鹿市</t>
  </si>
  <si>
    <t>埼玉県</t>
  </si>
  <si>
    <t>宇土市</t>
  </si>
  <si>
    <t>網走市</t>
  </si>
  <si>
    <t>小坂町</t>
  </si>
  <si>
    <t>下妻市</t>
  </si>
  <si>
    <t>千葉県</t>
  </si>
  <si>
    <t>柏市</t>
  </si>
  <si>
    <t>留萌市</t>
  </si>
  <si>
    <t>鹿児島市</t>
  </si>
  <si>
    <t>府中市</t>
  </si>
  <si>
    <t>苫小牧市</t>
  </si>
  <si>
    <t>宮代町</t>
  </si>
  <si>
    <t>神奈川県</t>
  </si>
  <si>
    <t>大館市</t>
  </si>
  <si>
    <t>仁淀川町</t>
  </si>
  <si>
    <t>稚内市</t>
  </si>
  <si>
    <t>大空町</t>
  </si>
  <si>
    <t>豊田市</t>
  </si>
  <si>
    <t>箱根町</t>
  </si>
  <si>
    <t>美唄市</t>
  </si>
  <si>
    <t>まんのう町</t>
  </si>
  <si>
    <t>大分県</t>
  </si>
  <si>
    <t>蓬田村</t>
  </si>
  <si>
    <t>三次市</t>
  </si>
  <si>
    <t>田上町</t>
  </si>
  <si>
    <t>神埼市</t>
  </si>
  <si>
    <t>富山県</t>
  </si>
  <si>
    <t>磐梯町</t>
  </si>
  <si>
    <t>文京区</t>
  </si>
  <si>
    <t>芦別市</t>
  </si>
  <si>
    <t>静岡県</t>
  </si>
  <si>
    <t>毛呂山町</t>
  </si>
  <si>
    <t>江別市</t>
  </si>
  <si>
    <t>御殿場市</t>
  </si>
  <si>
    <t>福井県</t>
  </si>
  <si>
    <t>色麻町</t>
  </si>
  <si>
    <t>湯梨浜町</t>
  </si>
  <si>
    <t>すさみ町</t>
  </si>
  <si>
    <t>梼原町</t>
  </si>
  <si>
    <t>赤平市</t>
  </si>
  <si>
    <t>印西市</t>
  </si>
  <si>
    <t>山梨県</t>
  </si>
  <si>
    <t>佐久市</t>
  </si>
  <si>
    <t>名寄市</t>
  </si>
  <si>
    <t>紋別市</t>
  </si>
  <si>
    <t>新潟市</t>
  </si>
  <si>
    <t>長野県</t>
  </si>
  <si>
    <t>相馬市</t>
  </si>
  <si>
    <t>苅田町</t>
  </si>
  <si>
    <t>鎌倉市</t>
  </si>
  <si>
    <t>士別市</t>
  </si>
  <si>
    <t>売木村</t>
  </si>
  <si>
    <t>岐阜県</t>
  </si>
  <si>
    <t>三笠市</t>
  </si>
  <si>
    <t>中島村</t>
  </si>
  <si>
    <t>●はじめに本シート（基本情報入力シート）の紫色セルに入力することで、高知県福祉・介護職員処遇改善等支援交付金（以下「交付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48" eb="49">
      <t>トウ</t>
    </rPh>
    <rPh sb="51" eb="54">
      <t>コウフキン</t>
    </rPh>
    <rPh sb="58" eb="60">
      <t>コウフ</t>
    </rPh>
    <rPh sb="68" eb="70">
      <t>タイショウ</t>
    </rPh>
    <rPh sb="70" eb="73">
      <t>ジギョウショ</t>
    </rPh>
    <rPh sb="73" eb="74">
      <t>トウ</t>
    </rPh>
    <rPh sb="75" eb="76">
      <t>カン</t>
    </rPh>
    <rPh sb="78" eb="81">
      <t>キホンテキ</t>
    </rPh>
    <rPh sb="82" eb="84">
      <t>ジョウホウ</t>
    </rPh>
    <rPh sb="86" eb="89">
      <t>カクヨウシキ</t>
    </rPh>
    <rPh sb="90" eb="93">
      <t>ジドウテキ</t>
    </rPh>
    <rPh sb="94" eb="96">
      <t>テンキ</t>
    </rPh>
    <phoneticPr fontId="34"/>
  </si>
  <si>
    <t>根室市</t>
  </si>
  <si>
    <t>奈良県</t>
  </si>
  <si>
    <t>三重県</t>
  </si>
  <si>
    <t>三沢市</t>
  </si>
  <si>
    <t>千歳市</t>
  </si>
  <si>
    <t>比布町</t>
  </si>
  <si>
    <t>平内町</t>
  </si>
  <si>
    <t>滋賀県</t>
  </si>
  <si>
    <t>南部町</t>
  </si>
  <si>
    <t>京都府</t>
  </si>
  <si>
    <t>猿払村</t>
  </si>
  <si>
    <t>天栄村</t>
  </si>
  <si>
    <t>神河町</t>
  </si>
  <si>
    <t>鯖江市</t>
  </si>
  <si>
    <t>砂川市</t>
  </si>
  <si>
    <t>永平寺町</t>
  </si>
  <si>
    <t>南九州市</t>
  </si>
  <si>
    <t>熊谷市</t>
  </si>
  <si>
    <t>大阪府</t>
  </si>
  <si>
    <t>幌延町</t>
  </si>
  <si>
    <t>介護老人保健施設</t>
  </si>
  <si>
    <t>上野原市</t>
  </si>
  <si>
    <t>常陸大宮市</t>
  </si>
  <si>
    <t>北大東村</t>
  </si>
  <si>
    <t>小平市</t>
  </si>
  <si>
    <t>兵庫県</t>
  </si>
  <si>
    <t>羽後町</t>
  </si>
  <si>
    <t>近江八幡市</t>
  </si>
  <si>
    <t>③申請時に職場環境改善の取組を行うことを誓約した場合、本実績報告書の提出までに対応した。</t>
  </si>
  <si>
    <t>阿智村</t>
  </si>
  <si>
    <t>雄武町</t>
  </si>
  <si>
    <t>深川市</t>
  </si>
  <si>
    <t>富良野市</t>
  </si>
  <si>
    <t>日高市</t>
  </si>
  <si>
    <t>和歌山県</t>
  </si>
  <si>
    <t>登別市</t>
  </si>
  <si>
    <t>鳥取県</t>
  </si>
  <si>
    <t>屋久島町</t>
  </si>
  <si>
    <t>島根県</t>
  </si>
  <si>
    <t>三戸町</t>
  </si>
  <si>
    <t>松島町</t>
  </si>
  <si>
    <t>岡山県</t>
  </si>
  <si>
    <t>香川県</t>
  </si>
  <si>
    <t>小国町</t>
  </si>
  <si>
    <t>おおい町</t>
  </si>
  <si>
    <t>北広島市</t>
  </si>
  <si>
    <t>東松島市</t>
  </si>
  <si>
    <t>三芳町</t>
  </si>
  <si>
    <t>石狩市</t>
  </si>
  <si>
    <t>粕屋町</t>
  </si>
  <si>
    <t>韮崎市</t>
  </si>
  <si>
    <t>館林市</t>
  </si>
  <si>
    <t>山口県</t>
  </si>
  <si>
    <t>伊根町</t>
  </si>
  <si>
    <t>川西町</t>
  </si>
  <si>
    <t>北斗市</t>
  </si>
  <si>
    <t>麻績村</t>
  </si>
  <si>
    <t>与論町</t>
  </si>
  <si>
    <t>関川村</t>
  </si>
  <si>
    <t>徳島県</t>
  </si>
  <si>
    <t>新篠津村</t>
  </si>
  <si>
    <t>厚真町</t>
  </si>
  <si>
    <t>坂井市</t>
  </si>
  <si>
    <t>愛媛県</t>
  </si>
  <si>
    <t>西興部村</t>
  </si>
  <si>
    <t>介護予防短期入所療養介護 （医療院)</t>
    <rPh sb="14" eb="16">
      <t>イリョウ</t>
    </rPh>
    <rPh sb="16" eb="17">
      <t>イン</t>
    </rPh>
    <phoneticPr fontId="34"/>
  </si>
  <si>
    <t>山辺町</t>
  </si>
  <si>
    <t>小川町</t>
  </si>
  <si>
    <t>岩内町</t>
  </si>
  <si>
    <t>松前町</t>
  </si>
  <si>
    <t>刈羽村</t>
  </si>
  <si>
    <t>寿都町</t>
  </si>
  <si>
    <t>大山町</t>
  </si>
  <si>
    <t>むつ市</t>
  </si>
  <si>
    <t>高知県</t>
  </si>
  <si>
    <t>甲佐町</t>
  </si>
  <si>
    <t>西米良村</t>
  </si>
  <si>
    <t>桜井市</t>
  </si>
  <si>
    <t>福島町</t>
  </si>
  <si>
    <t>福岡県</t>
  </si>
  <si>
    <t>豊浦町</t>
  </si>
  <si>
    <t>訓子府町</t>
  </si>
  <si>
    <t>尾花沢市</t>
  </si>
  <si>
    <t>佐賀県</t>
  </si>
  <si>
    <t>東吾妻町</t>
  </si>
  <si>
    <t>AF</t>
  </si>
  <si>
    <t>長崎県</t>
  </si>
  <si>
    <t>世羅町</t>
  </si>
  <si>
    <t>喜茂別町</t>
  </si>
  <si>
    <t>大垣市</t>
  </si>
  <si>
    <t>七飯町</t>
  </si>
  <si>
    <t>忠岡町</t>
  </si>
  <si>
    <t>熊本県</t>
  </si>
  <si>
    <t>牧之原市</t>
  </si>
  <si>
    <t>酒々井町</t>
  </si>
  <si>
    <t>鹿部町</t>
  </si>
  <si>
    <t>春日部市</t>
  </si>
  <si>
    <t>森町</t>
  </si>
  <si>
    <t>訪問リハビリテーション</t>
  </si>
  <si>
    <t>鹿児島県</t>
  </si>
  <si>
    <t>東北町</t>
  </si>
  <si>
    <t>南相馬市</t>
  </si>
  <si>
    <t>七戸町</t>
  </si>
  <si>
    <t>飛島村</t>
  </si>
  <si>
    <t>能登町</t>
  </si>
  <si>
    <t>岩手町</t>
  </si>
  <si>
    <t>55</t>
  </si>
  <si>
    <t>沖縄県</t>
  </si>
  <si>
    <t>上ノ国町</t>
  </si>
  <si>
    <t>河内町</t>
  </si>
  <si>
    <t>厚沢部町</t>
  </si>
  <si>
    <t>乙部町</t>
  </si>
  <si>
    <t>男鹿市</t>
  </si>
  <si>
    <t>恩納村</t>
  </si>
  <si>
    <t>沼田市</t>
  </si>
  <si>
    <t>奥尻町</t>
  </si>
  <si>
    <t>今金町</t>
  </si>
  <si>
    <t>特定施設入居者生活介護（短期利用型）</t>
    <rPh sb="12" eb="14">
      <t>タンキ</t>
    </rPh>
    <rPh sb="14" eb="16">
      <t>リヨウ</t>
    </rPh>
    <rPh sb="16" eb="17">
      <t>ガタ</t>
    </rPh>
    <phoneticPr fontId="34"/>
  </si>
  <si>
    <t>岩沼市</t>
  </si>
  <si>
    <t>小美玉市</t>
  </si>
  <si>
    <t>せたな町</t>
  </si>
  <si>
    <t>三郷町</t>
  </si>
  <si>
    <t>大津町</t>
  </si>
  <si>
    <t>島牧村</t>
  </si>
  <si>
    <t>能美市</t>
  </si>
  <si>
    <t>士幌町</t>
  </si>
  <si>
    <t>東浦町</t>
  </si>
  <si>
    <t>新庄市</t>
  </si>
  <si>
    <t>板倉町</t>
  </si>
  <si>
    <t>塩尻市</t>
  </si>
  <si>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34"/>
  </si>
  <si>
    <t>黒松内町</t>
  </si>
  <si>
    <t>加算対象</t>
    <rPh sb="0" eb="2">
      <t>カサン</t>
    </rPh>
    <rPh sb="2" eb="4">
      <t>タイショウ</t>
    </rPh>
    <phoneticPr fontId="34"/>
  </si>
  <si>
    <t>泉崎村</t>
  </si>
  <si>
    <t>幸手市</t>
  </si>
  <si>
    <t>蘭越町</t>
  </si>
  <si>
    <t>柏崎市</t>
  </si>
  <si>
    <t>ニセコ町</t>
  </si>
  <si>
    <t>真狩村</t>
  </si>
  <si>
    <t>野々市市</t>
  </si>
  <si>
    <t>佐川町</t>
  </si>
  <si>
    <t>留寿都村</t>
  </si>
  <si>
    <t>倶知安町</t>
  </si>
  <si>
    <t>土庄町</t>
  </si>
  <si>
    <t>長井市</t>
  </si>
  <si>
    <t>五戸町</t>
  </si>
  <si>
    <t>11</t>
  </si>
  <si>
    <t>共和町</t>
  </si>
  <si>
    <t>えびの市</t>
  </si>
  <si>
    <t>伊奈町</t>
  </si>
  <si>
    <t>函南町</t>
  </si>
  <si>
    <t>泊村</t>
  </si>
  <si>
    <t>剣淵町</t>
  </si>
  <si>
    <t>岩出市</t>
  </si>
  <si>
    <t>鏡石町</t>
  </si>
  <si>
    <t>A2</t>
  </si>
  <si>
    <t>神恵内村</t>
  </si>
  <si>
    <t>積丹町</t>
  </si>
  <si>
    <t>大阪市</t>
  </si>
  <si>
    <t>中川町</t>
  </si>
  <si>
    <t>古平町</t>
  </si>
  <si>
    <t>台東区</t>
  </si>
  <si>
    <t>仁木町</t>
  </si>
  <si>
    <t>石川町</t>
  </si>
  <si>
    <t>余市町</t>
  </si>
  <si>
    <t>伊勢市</t>
  </si>
  <si>
    <t>八幡平市</t>
  </si>
  <si>
    <t>赤井川村</t>
  </si>
  <si>
    <t>南幌町</t>
  </si>
  <si>
    <t>東通村</t>
  </si>
  <si>
    <t>奈井江町</t>
  </si>
  <si>
    <t>西脇市</t>
  </si>
  <si>
    <t>河南町</t>
  </si>
  <si>
    <t>由利本荘市</t>
  </si>
  <si>
    <t>長沼町</t>
  </si>
  <si>
    <t>川島町</t>
  </si>
  <si>
    <t>筑紫野市</t>
  </si>
  <si>
    <t>栗山町</t>
  </si>
  <si>
    <t>栃木市</t>
  </si>
  <si>
    <t>遠別町</t>
  </si>
  <si>
    <t>八百津町</t>
  </si>
  <si>
    <t>月形町</t>
  </si>
  <si>
    <t>南箕輪村</t>
  </si>
  <si>
    <t>佐呂間町</t>
  </si>
  <si>
    <t>聖籠町</t>
  </si>
  <si>
    <t>浦臼町</t>
  </si>
  <si>
    <t>新十津川町</t>
  </si>
  <si>
    <t>身延町</t>
  </si>
  <si>
    <t>大鰐町</t>
  </si>
  <si>
    <t>東串良町</t>
  </si>
  <si>
    <t>伊予市</t>
  </si>
  <si>
    <t>妹背牛町</t>
  </si>
  <si>
    <t>小田原市</t>
  </si>
  <si>
    <t>秩父別町</t>
  </si>
  <si>
    <t>【記入上の注意】
・　本様式では下記の要件を確認しており、オレンジセルが「○」でない場合、交付金の交付要件を満たしていない。
　Ⅰ交付金による賃金改善及び職場環境改善の総額が交付金による収入額以上となること。
　Ⅱ交付金による賃金改善の総額が交付金による賃金改善経費分以上となること。
　Ⅲ職場環境改善を、研修費、介護助手等の募集経費以外に充てた場合、その使途を記載すること。
・　②「賃金改善の所要額」には、交付金により賃金改善を行った場合の法定福利費等の事業主負担の増加分を含めることができる。
・　「その他の金額」には、交付金の要件である「現場の課題の見える化」、「業務内容の明確化と役割分担」、又は「業務改善活動の体制構築」に関する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本交付金を、介護テクノロジー等の機器購入費用に充てることはできないため、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45" eb="47">
      <t>コウフ</t>
    </rPh>
    <rPh sb="65" eb="67">
      <t>コウフ</t>
    </rPh>
    <rPh sb="75" eb="76">
      <t>オヨ</t>
    </rPh>
    <rPh sb="77" eb="79">
      <t>ショクバ</t>
    </rPh>
    <rPh sb="79" eb="81">
      <t>カンキョウ</t>
    </rPh>
    <rPh sb="81" eb="83">
      <t>カイゼン</t>
    </rPh>
    <rPh sb="87" eb="89">
      <t>コウフ</t>
    </rPh>
    <rPh sb="107" eb="109">
      <t>コウフ</t>
    </rPh>
    <rPh sb="121" eb="123">
      <t>コウフ</t>
    </rPh>
    <rPh sb="123" eb="124">
      <t>キン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05" eb="207">
      <t>コウフ</t>
    </rPh>
    <rPh sb="255" eb="256">
      <t>ホカ</t>
    </rPh>
    <rPh sb="257" eb="259">
      <t>キンガク</t>
    </rPh>
    <rPh sb="263" eb="265">
      <t>コウフ</t>
    </rPh>
    <rPh sb="265" eb="266">
      <t>カネ</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コウフキン</t>
    </rPh>
    <rPh sb="497" eb="499">
      <t>ヒヨウ</t>
    </rPh>
    <rPh sb="500" eb="501">
      <t>ア</t>
    </rPh>
    <rPh sb="512" eb="514">
      <t>シンサ</t>
    </rPh>
    <rPh sb="517" eb="520">
      <t>カノウセイ</t>
    </rPh>
    <phoneticPr fontId="34"/>
  </si>
  <si>
    <t>雨竜町</t>
  </si>
  <si>
    <t>井手町</t>
  </si>
  <si>
    <t>二本松市</t>
  </si>
  <si>
    <t>東海市</t>
  </si>
  <si>
    <t>北竜町</t>
  </si>
  <si>
    <t>鶴田町</t>
  </si>
  <si>
    <t>喜界町</t>
  </si>
  <si>
    <t>鷹栖町</t>
  </si>
  <si>
    <t>下條村</t>
  </si>
  <si>
    <t>東神楽町</t>
  </si>
  <si>
    <t>矢掛町</t>
  </si>
  <si>
    <t>西尾市</t>
  </si>
  <si>
    <t>鉾田市</t>
  </si>
  <si>
    <t>吹田市</t>
  </si>
  <si>
    <t>飯南町</t>
  </si>
  <si>
    <t>様似町</t>
  </si>
  <si>
    <t>当麻町</t>
  </si>
  <si>
    <t>天塩町</t>
  </si>
  <si>
    <t>美瑛町</t>
  </si>
  <si>
    <t>香美市</t>
  </si>
  <si>
    <t>上富良野町</t>
  </si>
  <si>
    <t>中富良野町</t>
  </si>
  <si>
    <t>【記入上の注意】
・　やむを得ない事情により交付金以外の部分で賃金水準を引き下げた場合、下記備考欄に経緯の概要を記載すること。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4">
      <t>コウフ</t>
    </rPh>
    <rPh sb="24" eb="25">
      <t>カネ</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34"/>
  </si>
  <si>
    <t>住田町</t>
  </si>
  <si>
    <t>南富良野町</t>
  </si>
  <si>
    <t>①＋②
（賃金改善経費分）</t>
    <rPh sb="5" eb="7">
      <t>チンギン</t>
    </rPh>
    <rPh sb="7" eb="9">
      <t>カイゼン</t>
    </rPh>
    <rPh sb="9" eb="11">
      <t>ケイヒ</t>
    </rPh>
    <rPh sb="11" eb="12">
      <t>ブン</t>
    </rPh>
    <phoneticPr fontId="34"/>
  </si>
  <si>
    <t>飯山市</t>
  </si>
  <si>
    <t>柳井市</t>
  </si>
  <si>
    <t>占冠村</t>
  </si>
  <si>
    <t>長崎市</t>
  </si>
  <si>
    <t>下川町</t>
  </si>
  <si>
    <t>東庄町</t>
  </si>
  <si>
    <t>美深町</t>
  </si>
  <si>
    <t>立川市</t>
  </si>
  <si>
    <t>甘楽町</t>
  </si>
  <si>
    <t>八峰町</t>
  </si>
  <si>
    <t>音威子府村</t>
  </si>
  <si>
    <t>明石市</t>
  </si>
  <si>
    <t>浜頓別町</t>
  </si>
  <si>
    <t>幌加内町</t>
  </si>
  <si>
    <t>東村山市</t>
  </si>
  <si>
    <t>佐々町</t>
  </si>
  <si>
    <t>増毛町</t>
  </si>
  <si>
    <t>介護予防特定施設入居者生活介護_組合せ</t>
  </si>
  <si>
    <t>羽幌町</t>
  </si>
  <si>
    <t>山元町</t>
  </si>
  <si>
    <t>中標津町</t>
  </si>
  <si>
    <t>中頓別町</t>
  </si>
  <si>
    <t>77</t>
  </si>
  <si>
    <t>美幌町</t>
  </si>
  <si>
    <t>枝幸町</t>
  </si>
  <si>
    <t>高浜町</t>
  </si>
  <si>
    <t>王滝村</t>
  </si>
  <si>
    <t>上山市</t>
  </si>
  <si>
    <t>豊富町</t>
  </si>
  <si>
    <t>通所介護_組合せ</t>
  </si>
  <si>
    <t>美郷町</t>
  </si>
  <si>
    <t>富加町</t>
  </si>
  <si>
    <t>礼文町</t>
  </si>
  <si>
    <t>利尻富士町</t>
  </si>
  <si>
    <t>甲府市</t>
  </si>
  <si>
    <t>北塩原村</t>
  </si>
  <si>
    <t>短期入所療養介護 （医療院)</t>
    <rPh sb="10" eb="12">
      <t>イリョウ</t>
    </rPh>
    <rPh sb="12" eb="13">
      <t>イン</t>
    </rPh>
    <phoneticPr fontId="34"/>
  </si>
  <si>
    <t>釜石市</t>
  </si>
  <si>
    <t>津別町</t>
  </si>
  <si>
    <t>富士見市</t>
  </si>
  <si>
    <t>斜里町</t>
  </si>
  <si>
    <t>清里町</t>
  </si>
  <si>
    <t>越谷市</t>
  </si>
  <si>
    <t>介護予防認知症対応型通所介護_組合せ</t>
  </si>
  <si>
    <t>蓮田市</t>
  </si>
  <si>
    <t>専門家の派遣費用</t>
    <rPh sb="0" eb="3">
      <t>センモンカ</t>
    </rPh>
    <rPh sb="4" eb="6">
      <t>ハケン</t>
    </rPh>
    <rPh sb="6" eb="8">
      <t>ヒヨウ</t>
    </rPh>
    <phoneticPr fontId="34"/>
  </si>
  <si>
    <t>遠軽町</t>
  </si>
  <si>
    <t>湧別町</t>
  </si>
  <si>
    <t>王寺町</t>
  </si>
  <si>
    <t>おいらせ町</t>
  </si>
  <si>
    <t>滝上町</t>
  </si>
  <si>
    <t>かすみがうら市</t>
  </si>
  <si>
    <t>大多喜町</t>
  </si>
  <si>
    <t>茅野市</t>
  </si>
  <si>
    <t>興部町</t>
  </si>
  <si>
    <t>通所介護</t>
  </si>
  <si>
    <t>八郎潟町</t>
  </si>
  <si>
    <t>壮瞥町</t>
  </si>
  <si>
    <t>壱岐市</t>
  </si>
  <si>
    <t>白老町</t>
  </si>
  <si>
    <t>西宮市</t>
  </si>
  <si>
    <t>村山市</t>
  </si>
  <si>
    <t>館山市</t>
  </si>
  <si>
    <t>洞爺湖町</t>
  </si>
  <si>
    <t>新発田市</t>
  </si>
  <si>
    <t>むかわ町</t>
  </si>
  <si>
    <t>町田市</t>
  </si>
  <si>
    <t>平取町</t>
  </si>
  <si>
    <t>夜間対応型訪問介護_組合せ</t>
  </si>
  <si>
    <t>早川町</t>
  </si>
  <si>
    <t>井原市</t>
  </si>
  <si>
    <t>舟形町</t>
  </si>
  <si>
    <t>新冠町</t>
  </si>
  <si>
    <t>燕市</t>
  </si>
  <si>
    <t>豊後大野市</t>
  </si>
  <si>
    <t>浦河町</t>
  </si>
  <si>
    <t>洲本市</t>
  </si>
  <si>
    <t>南相木村</t>
  </si>
  <si>
    <t>六戸町</t>
  </si>
  <si>
    <t>五木村</t>
  </si>
  <si>
    <t>中土佐町</t>
  </si>
  <si>
    <t>えりも町</t>
  </si>
  <si>
    <t>鹿追町</t>
  </si>
  <si>
    <t>新ひだか町</t>
  </si>
  <si>
    <t>山都町</t>
  </si>
  <si>
    <t>ときがわ町</t>
  </si>
  <si>
    <t>新得町</t>
  </si>
  <si>
    <t>伊豆市</t>
  </si>
  <si>
    <t>清水町</t>
  </si>
  <si>
    <t>京丹波町</t>
  </si>
  <si>
    <t>茅ヶ崎市</t>
  </si>
  <si>
    <t>芽室町</t>
  </si>
  <si>
    <t>蟹江町</t>
  </si>
  <si>
    <t>中札内村</t>
  </si>
  <si>
    <t>千葉市</t>
  </si>
  <si>
    <t>更別村</t>
  </si>
  <si>
    <t>座間市</t>
  </si>
  <si>
    <t>広尾町</t>
  </si>
  <si>
    <t>京都市</t>
  </si>
  <si>
    <t>吉岡町</t>
  </si>
  <si>
    <t>幕別町</t>
  </si>
  <si>
    <t>豊頃町</t>
  </si>
  <si>
    <t>浦幌町</t>
  </si>
  <si>
    <t>茂木町</t>
  </si>
  <si>
    <t>釧路町</t>
  </si>
  <si>
    <t>湯沢市</t>
  </si>
  <si>
    <t>厚岸町</t>
  </si>
  <si>
    <t>D（ウ）「その他の金額」に記載した場合の使途</t>
    <rPh sb="7" eb="8">
      <t>タ</t>
    </rPh>
    <rPh sb="9" eb="12">
      <t>キンガク）</t>
    </rPh>
    <rPh sb="13" eb="15">
      <t>キサイ</t>
    </rPh>
    <rPh sb="17" eb="19">
      <t>バアイ</t>
    </rPh>
    <rPh sb="20" eb="22">
      <t>シト</t>
    </rPh>
    <phoneticPr fontId="34"/>
  </si>
  <si>
    <t>白鷹町</t>
  </si>
  <si>
    <t>市川市</t>
  </si>
  <si>
    <t>滝沢市</t>
    <rPh sb="2" eb="3">
      <t>シ</t>
    </rPh>
    <phoneticPr fontId="21"/>
  </si>
  <si>
    <t>浜中町</t>
  </si>
  <si>
    <t>標茶町</t>
  </si>
  <si>
    <t>茨城町</t>
  </si>
  <si>
    <t>大仙市</t>
  </si>
  <si>
    <t>鶴居村</t>
  </si>
  <si>
    <t>標津町</t>
  </si>
  <si>
    <t>介護予防ケアマネジメント_組合せ</t>
  </si>
  <si>
    <t>色丹村</t>
    <rPh sb="0" eb="3">
      <t>シコタンムラ</t>
    </rPh>
    <phoneticPr fontId="21"/>
  </si>
  <si>
    <t>川越町</t>
  </si>
  <si>
    <t>浪江町</t>
  </si>
  <si>
    <t>神川町</t>
  </si>
  <si>
    <t>奥州市</t>
  </si>
  <si>
    <t>奈良市</t>
  </si>
  <si>
    <t>遠野市</t>
  </si>
  <si>
    <t>留夜別村</t>
  </si>
  <si>
    <t>つるぎ町</t>
  </si>
  <si>
    <t>白石市</t>
  </si>
  <si>
    <t>昭和村</t>
  </si>
  <si>
    <t>①介護従事者に対する
　幅広い賃上げ支援</t>
  </si>
  <si>
    <t>伊勢崎市</t>
  </si>
  <si>
    <t>留別村</t>
  </si>
  <si>
    <t>西東京市</t>
  </si>
  <si>
    <t>紗那村</t>
  </si>
  <si>
    <t>風間浦村</t>
  </si>
  <si>
    <t>二宮町</t>
  </si>
  <si>
    <t>利府町</t>
  </si>
  <si>
    <t>昭和町</t>
  </si>
  <si>
    <t>七宗町</t>
  </si>
  <si>
    <t>蘂取村</t>
  </si>
  <si>
    <t>大東市</t>
  </si>
  <si>
    <t>青森市</t>
  </si>
  <si>
    <t>三川町</t>
  </si>
  <si>
    <t>登米市</t>
  </si>
  <si>
    <t>黒石市</t>
  </si>
  <si>
    <t>早島町</t>
  </si>
  <si>
    <t>珠洲市</t>
  </si>
  <si>
    <t>平川市</t>
  </si>
  <si>
    <t>弘前市</t>
  </si>
  <si>
    <t>八戸市</t>
  </si>
  <si>
    <t>香取市</t>
  </si>
  <si>
    <t>普代村</t>
  </si>
  <si>
    <t>五所川原市</t>
  </si>
  <si>
    <t>新温泉町</t>
  </si>
  <si>
    <t>十和田市</t>
  </si>
  <si>
    <t>つがる市</t>
  </si>
  <si>
    <t>吉富町</t>
  </si>
  <si>
    <t>盛岡市</t>
  </si>
  <si>
    <t>尼崎市</t>
  </si>
  <si>
    <t>南小国町</t>
  </si>
  <si>
    <t>外ヶ浜町</t>
  </si>
  <si>
    <t>千代田町</t>
  </si>
  <si>
    <t>71</t>
  </si>
  <si>
    <t>平戸市</t>
  </si>
  <si>
    <t>鰺ヶ沢町</t>
  </si>
  <si>
    <t>宮古市</t>
  </si>
  <si>
    <t>田子町</t>
  </si>
  <si>
    <t>深浦町</t>
  </si>
  <si>
    <t>認知症対応型通所介護</t>
  </si>
  <si>
    <t>竹田市</t>
  </si>
  <si>
    <t>新郷村</t>
  </si>
  <si>
    <t>浦安市</t>
  </si>
  <si>
    <t>河津町</t>
  </si>
  <si>
    <t>西目屋村</t>
  </si>
  <si>
    <t>定期巡回･随時対応型訪問介護看護</t>
  </si>
  <si>
    <t>北島町</t>
  </si>
  <si>
    <t>我孫子市</t>
  </si>
  <si>
    <t>板柳町</t>
  </si>
  <si>
    <t>中泊町</t>
  </si>
  <si>
    <t>上峰町</t>
  </si>
  <si>
    <t>野辺地町</t>
  </si>
  <si>
    <t>横浜町</t>
  </si>
  <si>
    <t>見附市</t>
  </si>
  <si>
    <t>六ヶ所村</t>
  </si>
  <si>
    <t>大間町</t>
  </si>
  <si>
    <t>本庄市</t>
  </si>
  <si>
    <t>佐井村</t>
  </si>
  <si>
    <t>十日町市</t>
  </si>
  <si>
    <t>桑折町</t>
  </si>
  <si>
    <t>河北町</t>
  </si>
  <si>
    <t>階上町</t>
  </si>
  <si>
    <t>大船渡市</t>
  </si>
  <si>
    <t>花巻市</t>
  </si>
  <si>
    <t>塩竈市</t>
  </si>
  <si>
    <t>北上市</t>
  </si>
  <si>
    <t>鳥羽市</t>
  </si>
  <si>
    <t>久慈市</t>
  </si>
  <si>
    <t>一関市</t>
  </si>
  <si>
    <t>上三川町</t>
  </si>
  <si>
    <t>西予市</t>
  </si>
  <si>
    <t>陸前高田市</t>
  </si>
  <si>
    <t>豊中市</t>
  </si>
  <si>
    <t>二戸市</t>
  </si>
  <si>
    <t>大阪狭山市</t>
  </si>
  <si>
    <t>雫石町</t>
  </si>
  <si>
    <t>東秩父村</t>
  </si>
  <si>
    <t>府中町</t>
  </si>
  <si>
    <t>紫波町</t>
  </si>
  <si>
    <t>山梨市</t>
  </si>
  <si>
    <t>矢巾町</t>
  </si>
  <si>
    <t>78</t>
  </si>
  <si>
    <t>東温市</t>
  </si>
  <si>
    <t>上小阿仁村</t>
  </si>
  <si>
    <t>西和賀町</t>
  </si>
  <si>
    <t>三春町</t>
  </si>
  <si>
    <t>阿武町</t>
  </si>
  <si>
    <t>名古屋市</t>
  </si>
  <si>
    <t>大玉村</t>
  </si>
  <si>
    <t>玉村町</t>
  </si>
  <si>
    <t>瑞穂市</t>
  </si>
  <si>
    <t>金ケ崎町</t>
  </si>
  <si>
    <t>岡谷市</t>
  </si>
  <si>
    <t>那珂川市</t>
    <rPh sb="0" eb="3">
      <t>ナカガワ</t>
    </rPh>
    <rPh sb="3" eb="4">
      <t>シ</t>
    </rPh>
    <phoneticPr fontId="21"/>
  </si>
  <si>
    <t>東成瀬村</t>
  </si>
  <si>
    <t>平泉町</t>
  </si>
  <si>
    <t>四條畷市</t>
  </si>
  <si>
    <t>山田町</t>
  </si>
  <si>
    <t>看護小規模多機能型居宅介護_短期利用型_組合せ</t>
  </si>
  <si>
    <t>大潟村</t>
  </si>
  <si>
    <t>朝日村</t>
  </si>
  <si>
    <t>吉野町</t>
  </si>
  <si>
    <t>鶴ヶ島市</t>
  </si>
  <si>
    <t>大河原町</t>
  </si>
  <si>
    <t>伊江村</t>
  </si>
  <si>
    <t>岩泉町</t>
  </si>
  <si>
    <t>上勝町</t>
  </si>
  <si>
    <t>37</t>
  </si>
  <si>
    <t>大郷町</t>
  </si>
  <si>
    <t>嬬恋村</t>
  </si>
  <si>
    <t>田野畑村</t>
  </si>
  <si>
    <t>上島町</t>
  </si>
  <si>
    <t>豊橋市</t>
  </si>
  <si>
    <t>三鷹市</t>
  </si>
  <si>
    <t>菰野町</t>
  </si>
  <si>
    <t>一戸町</t>
  </si>
  <si>
    <t>玉城町</t>
  </si>
  <si>
    <t>仙台市</t>
  </si>
  <si>
    <t>御宿町</t>
  </si>
  <si>
    <t>石巻市</t>
  </si>
  <si>
    <t>介護予防訪問看護</t>
  </si>
  <si>
    <t>岬町</t>
  </si>
  <si>
    <t>気仙沼市</t>
  </si>
  <si>
    <t>介護予防短期入所療養介護（老健）</t>
  </si>
  <si>
    <t>名取市</t>
  </si>
  <si>
    <t>角田市</t>
  </si>
  <si>
    <t>渋谷区</t>
  </si>
  <si>
    <t>東洋町</t>
  </si>
  <si>
    <t>廿日市市</t>
  </si>
  <si>
    <t>大崎市</t>
  </si>
  <si>
    <t>砥部町</t>
  </si>
  <si>
    <t>明和町</t>
  </si>
  <si>
    <t>多賀城市</t>
  </si>
  <si>
    <t>日立市</t>
  </si>
  <si>
    <t>夜間対応型訪問介護</t>
  </si>
  <si>
    <t>栗原市</t>
  </si>
  <si>
    <t>涌谷町</t>
  </si>
  <si>
    <t>富谷市</t>
    <rPh sb="2" eb="3">
      <t>シ</t>
    </rPh>
    <phoneticPr fontId="21"/>
  </si>
  <si>
    <t>東松山市</t>
  </si>
  <si>
    <t>蔵王町</t>
  </si>
  <si>
    <t>処遇改善加算</t>
    <rPh sb="0" eb="4">
      <t>ショグウカイゼン</t>
    </rPh>
    <rPh sb="4" eb="6">
      <t>カサン</t>
    </rPh>
    <phoneticPr fontId="34"/>
  </si>
  <si>
    <t>湯沢町</t>
  </si>
  <si>
    <t>鞍手町</t>
  </si>
  <si>
    <t>七ヶ宿町</t>
  </si>
  <si>
    <t>村田町</t>
  </si>
  <si>
    <t>東村</t>
  </si>
  <si>
    <t>柴田町</t>
  </si>
  <si>
    <t>丸森町</t>
  </si>
  <si>
    <t>藤沢市</t>
  </si>
  <si>
    <t>七ヶ浜町</t>
  </si>
  <si>
    <t>南牧村</t>
  </si>
  <si>
    <t>加美町</t>
  </si>
  <si>
    <t>杵築市</t>
  </si>
  <si>
    <t>美里町</t>
  </si>
  <si>
    <t>南アルプス市</t>
  </si>
  <si>
    <t>女川町</t>
  </si>
  <si>
    <t>真室川町</t>
  </si>
  <si>
    <t>いの町</t>
  </si>
  <si>
    <t>南三陸町</t>
  </si>
  <si>
    <t>草加市</t>
  </si>
  <si>
    <t>津南町</t>
  </si>
  <si>
    <t>四万十市</t>
  </si>
  <si>
    <t>秋田市</t>
  </si>
  <si>
    <t>能代市</t>
  </si>
  <si>
    <t>奥出雲町</t>
  </si>
  <si>
    <t>南魚沼市</t>
  </si>
  <si>
    <t>只見町</t>
  </si>
  <si>
    <t>瀬戸市</t>
  </si>
  <si>
    <t>潟上市</t>
  </si>
  <si>
    <t>高鍋町</t>
  </si>
  <si>
    <t>北秋田市</t>
  </si>
  <si>
    <t>にかほ市</t>
  </si>
  <si>
    <t>広野町</t>
  </si>
  <si>
    <t>仙北市</t>
  </si>
  <si>
    <t>添田町</t>
  </si>
  <si>
    <t>小諸市</t>
  </si>
  <si>
    <t>阿蘇市</t>
  </si>
  <si>
    <t>藤里町</t>
  </si>
  <si>
    <t>大和高田市</t>
  </si>
  <si>
    <t>三種町</t>
  </si>
  <si>
    <t>五城目町</t>
  </si>
  <si>
    <t>米沢市</t>
  </si>
  <si>
    <t>新座市</t>
  </si>
  <si>
    <t>北名古屋市</t>
  </si>
  <si>
    <t>鶴岡市</t>
  </si>
  <si>
    <t>貝塚市</t>
  </si>
  <si>
    <t>旭市</t>
  </si>
  <si>
    <t>土佐清水市</t>
  </si>
  <si>
    <t>寒河江市</t>
  </si>
  <si>
    <t>天童市</t>
  </si>
  <si>
    <t>東根市</t>
  </si>
  <si>
    <t>滑川町</t>
  </si>
  <si>
    <t>椎葉村</t>
  </si>
  <si>
    <t>中山町</t>
  </si>
  <si>
    <t>古賀市</t>
  </si>
  <si>
    <t>広陵町</t>
  </si>
  <si>
    <t>西川町</t>
  </si>
  <si>
    <t>甲賀市</t>
  </si>
  <si>
    <t>大江町</t>
  </si>
  <si>
    <t>糸満市</t>
  </si>
  <si>
    <t>喜多方市</t>
  </si>
  <si>
    <t>勝山市</t>
  </si>
  <si>
    <t>大石田町</t>
  </si>
  <si>
    <t>塙町</t>
  </si>
  <si>
    <t>宮田村</t>
  </si>
  <si>
    <t>金山町</t>
  </si>
  <si>
    <t>大網白里市</t>
    <rPh sb="4" eb="5">
      <t>シ</t>
    </rPh>
    <phoneticPr fontId="21"/>
  </si>
  <si>
    <t>大蔵村</t>
  </si>
  <si>
    <t>江戸川区</t>
  </si>
  <si>
    <t>東員町</t>
  </si>
  <si>
    <t>国見町</t>
  </si>
  <si>
    <t>川北町</t>
  </si>
  <si>
    <t>戸沢村</t>
  </si>
  <si>
    <t>高畠町</t>
  </si>
  <si>
    <t>田尻町</t>
  </si>
  <si>
    <t>飯豊町</t>
  </si>
  <si>
    <t>庄内町</t>
  </si>
  <si>
    <t>遊佐町</t>
  </si>
  <si>
    <t>檜枝岐村</t>
  </si>
  <si>
    <t>中種子町</t>
  </si>
  <si>
    <t>福島市</t>
  </si>
  <si>
    <t>郡山市</t>
  </si>
  <si>
    <t>美浦村</t>
  </si>
  <si>
    <t>雲仙市</t>
  </si>
  <si>
    <t>白河市</t>
  </si>
  <si>
    <t>稲敷市</t>
  </si>
  <si>
    <t>出雲崎町</t>
  </si>
  <si>
    <t>日進市</t>
  </si>
  <si>
    <t>須賀川市</t>
  </si>
  <si>
    <t>長野市</t>
  </si>
  <si>
    <t>田村市</t>
  </si>
  <si>
    <t>南国市</t>
  </si>
  <si>
    <t>利島村</t>
  </si>
  <si>
    <t>福知山市</t>
  </si>
  <si>
    <t>新居浜市</t>
  </si>
  <si>
    <t>本宮市</t>
  </si>
  <si>
    <t>江東区</t>
  </si>
  <si>
    <t>認知症対応型共同生活介護_短期利用型_組合せ</t>
  </si>
  <si>
    <t>川俣町</t>
  </si>
  <si>
    <t>小笠原村</t>
  </si>
  <si>
    <t>下郷町</t>
  </si>
  <si>
    <t>今治市</t>
  </si>
  <si>
    <t>南会津町</t>
  </si>
  <si>
    <t>あさぎり町</t>
  </si>
  <si>
    <t>猪苗代町</t>
  </si>
  <si>
    <t>須坂市</t>
  </si>
  <si>
    <t>湯川村</t>
  </si>
  <si>
    <t>常滑市</t>
  </si>
  <si>
    <t>柳津町</t>
  </si>
  <si>
    <t>三島町</t>
  </si>
  <si>
    <t>棚倉町</t>
  </si>
  <si>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34"/>
  </si>
  <si>
    <t>矢祭町</t>
  </si>
  <si>
    <t>大崎上島町</t>
  </si>
  <si>
    <t>高崎市</t>
  </si>
  <si>
    <t>玉川村</t>
  </si>
  <si>
    <t>田原本町</t>
  </si>
  <si>
    <t>浅川町</t>
  </si>
  <si>
    <t>成田市</t>
  </si>
  <si>
    <t>加算対象外</t>
    <rPh sb="0" eb="5">
      <t>カサンタイショウガイ</t>
    </rPh>
    <phoneticPr fontId="34"/>
  </si>
  <si>
    <t>古殿町</t>
  </si>
  <si>
    <t>小牧市</t>
  </si>
  <si>
    <t>小野町</t>
  </si>
  <si>
    <t>川内村</t>
  </si>
  <si>
    <t>大熊町</t>
  </si>
  <si>
    <t>新地町</t>
  </si>
  <si>
    <t>柏原市</t>
  </si>
  <si>
    <t>水戸市</t>
  </si>
  <si>
    <t>刈谷市</t>
  </si>
  <si>
    <t>筑西市</t>
  </si>
  <si>
    <t>豊前市</t>
  </si>
  <si>
    <t>守山市</t>
  </si>
  <si>
    <t>土浦市</t>
  </si>
  <si>
    <t>石岡市</t>
  </si>
  <si>
    <t>結城市</t>
  </si>
  <si>
    <t>武雄市</t>
  </si>
  <si>
    <t>飯島町</t>
  </si>
  <si>
    <t>地域密着型特定施設入居者生活介護（短期利用型）</t>
    <rPh sb="17" eb="22">
      <t>タンキリヨウガタ</t>
    </rPh>
    <phoneticPr fontId="34"/>
  </si>
  <si>
    <t>龍ケ崎市</t>
  </si>
  <si>
    <t>看護小規模多機能型居宅介護_組合せ</t>
  </si>
  <si>
    <t>常総市</t>
  </si>
  <si>
    <t>あま市</t>
  </si>
  <si>
    <t>常陸太田市</t>
  </si>
  <si>
    <t>与那国町</t>
  </si>
  <si>
    <t>高萩市</t>
  </si>
  <si>
    <t>安中市</t>
  </si>
  <si>
    <t>北茨城市</t>
  </si>
  <si>
    <t>高岡市</t>
  </si>
  <si>
    <t>白石町</t>
  </si>
  <si>
    <t>水上村</t>
  </si>
  <si>
    <t>薩摩川内市</t>
  </si>
  <si>
    <t>笠間市</t>
  </si>
  <si>
    <t>取手市</t>
  </si>
  <si>
    <t>神流町</t>
  </si>
  <si>
    <t>牛久市</t>
  </si>
  <si>
    <t>つくば市</t>
  </si>
  <si>
    <t>御代田町</t>
  </si>
  <si>
    <t>安芸市</t>
  </si>
  <si>
    <t>名張市</t>
  </si>
  <si>
    <t>鹿嶋市</t>
  </si>
  <si>
    <t>和木町</t>
  </si>
  <si>
    <t>潮来市</t>
  </si>
  <si>
    <t>信濃町</t>
  </si>
  <si>
    <t>敦賀市</t>
  </si>
  <si>
    <t>行方市</t>
  </si>
  <si>
    <t>那珂市</t>
  </si>
  <si>
    <t>板野町</t>
  </si>
  <si>
    <t>昭島市</t>
  </si>
  <si>
    <t>亀岡市</t>
  </si>
  <si>
    <t>介護予防短期入所生活介護_組合せ</t>
  </si>
  <si>
    <t>坂東市</t>
  </si>
  <si>
    <t>東栄町</t>
  </si>
  <si>
    <t>桜川市</t>
  </si>
  <si>
    <t>下野市</t>
  </si>
  <si>
    <t>神栖市</t>
  </si>
  <si>
    <t>つくばみらい市</t>
  </si>
  <si>
    <t>伊豆の国市</t>
  </si>
  <si>
    <t>大月市</t>
  </si>
  <si>
    <t>大洗町</t>
  </si>
  <si>
    <t>小松島市</t>
  </si>
  <si>
    <t>桶川市</t>
  </si>
  <si>
    <t>榛東村</t>
  </si>
  <si>
    <t>福智町</t>
  </si>
  <si>
    <t>城里町</t>
  </si>
  <si>
    <t>大子町</t>
  </si>
  <si>
    <t>阿見町</t>
  </si>
  <si>
    <t>宜野湾市</t>
  </si>
  <si>
    <t>●「第４号様式①」に記載する交付金による賃金改善等の所要額について、具体的な算出方法は問いませんが、各職員に対し、交付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3">
      <t>ダイ</t>
    </rPh>
    <rPh sb="4" eb="5">
      <t>ゴウ</t>
    </rPh>
    <rPh sb="5" eb="7">
      <t>ヨウシキ</t>
    </rPh>
    <rPh sb="14" eb="16">
      <t>コウフ</t>
    </rPh>
    <rPh sb="16" eb="17">
      <t>カネ</t>
    </rPh>
    <rPh sb="20" eb="22">
      <t>チンギン</t>
    </rPh>
    <rPh sb="22" eb="24">
      <t>カイゼン</t>
    </rPh>
    <rPh sb="24" eb="25">
      <t>トウ</t>
    </rPh>
    <rPh sb="26" eb="28">
      <t>ショヨウ</t>
    </rPh>
    <rPh sb="57" eb="59">
      <t>コウフ</t>
    </rPh>
    <rPh sb="59" eb="60">
      <t>カネ</t>
    </rPh>
    <rPh sb="82" eb="83">
      <t>タ</t>
    </rPh>
    <rPh sb="84" eb="85">
      <t>ア</t>
    </rPh>
    <rPh sb="99" eb="101">
      <t>サンシュツ</t>
    </rPh>
    <rPh sb="112" eb="114">
      <t>チンギン</t>
    </rPh>
    <rPh sb="114" eb="116">
      <t>カイゼン</t>
    </rPh>
    <rPh sb="117" eb="119">
      <t>ショヨウ</t>
    </rPh>
    <rPh sb="119" eb="120">
      <t>ガク</t>
    </rPh>
    <rPh sb="184" eb="187">
      <t>グタイテキ</t>
    </rPh>
    <rPh sb="188" eb="190">
      <t>サンシュツ</t>
    </rPh>
    <rPh sb="190" eb="192">
      <t>ホウホウ</t>
    </rPh>
    <rPh sb="193" eb="194">
      <t>ト</t>
    </rPh>
    <rPh sb="200" eb="202">
      <t>ケンシュウ</t>
    </rPh>
    <rPh sb="202" eb="203">
      <t>ヒ</t>
    </rPh>
    <rPh sb="204" eb="206">
      <t>カイゴ</t>
    </rPh>
    <rPh sb="206" eb="208">
      <t>ジョシュ</t>
    </rPh>
    <rPh sb="208" eb="209">
      <t>トウ</t>
    </rPh>
    <rPh sb="210" eb="212">
      <t>ボシュウ</t>
    </rPh>
    <rPh sb="212" eb="214">
      <t>ケイヒ</t>
    </rPh>
    <rPh sb="215" eb="216">
      <t>ツ</t>
    </rPh>
    <rPh sb="217" eb="218">
      <t>ア</t>
    </rPh>
    <rPh sb="221" eb="222">
      <t>タ</t>
    </rPh>
    <rPh sb="223" eb="224">
      <t>ア</t>
    </rPh>
    <rPh sb="230" eb="232">
      <t>テキセツ</t>
    </rPh>
    <rPh sb="233" eb="235">
      <t>ホウホウ</t>
    </rPh>
    <rPh sb="238" eb="240">
      <t>サンシュツ</t>
    </rPh>
    <phoneticPr fontId="34"/>
  </si>
  <si>
    <t>清川村</t>
  </si>
  <si>
    <t>八千代町</t>
  </si>
  <si>
    <t>五霞町</t>
  </si>
  <si>
    <t>介護予防通所リハビリテーション_組合せ</t>
  </si>
  <si>
    <t>境町</t>
  </si>
  <si>
    <t>瑞穂町</t>
  </si>
  <si>
    <t>通所リハビリテーション</t>
  </si>
  <si>
    <t>利根町</t>
  </si>
  <si>
    <t>宇都宮市</t>
  </si>
  <si>
    <t>松田町</t>
  </si>
  <si>
    <t>飯綱町</t>
  </si>
  <si>
    <t>足利市</t>
  </si>
  <si>
    <t>泉大津市</t>
  </si>
  <si>
    <t>壬生町</t>
  </si>
  <si>
    <t>小規模多機能型居宅介護_短期利用型_組合せ</t>
  </si>
  <si>
    <t>鹿沼市</t>
  </si>
  <si>
    <t>みなかみ町</t>
  </si>
  <si>
    <t>根羽村</t>
  </si>
  <si>
    <t>日光市</t>
  </si>
  <si>
    <t>佐倉市</t>
  </si>
  <si>
    <t>寒川町</t>
  </si>
  <si>
    <t>小山市</t>
  </si>
  <si>
    <t>大田原市</t>
  </si>
  <si>
    <t>交野市</t>
  </si>
  <si>
    <t>湯浅町</t>
  </si>
  <si>
    <t>佐渡市</t>
  </si>
  <si>
    <t>矢板市</t>
  </si>
  <si>
    <t>那須塩原市</t>
  </si>
  <si>
    <t>安曇野市</t>
  </si>
  <si>
    <t>那須烏山市</t>
  </si>
  <si>
    <t>益子町</t>
  </si>
  <si>
    <t>市貝町</t>
  </si>
  <si>
    <t>塩谷町</t>
  </si>
  <si>
    <t>中野市</t>
  </si>
  <si>
    <t>高根沢町</t>
  </si>
  <si>
    <t>杉戸町</t>
  </si>
  <si>
    <t>木曽町</t>
  </si>
  <si>
    <t>鳴沢村</t>
  </si>
  <si>
    <t>遠賀町</t>
  </si>
  <si>
    <t>那珂川町</t>
  </si>
  <si>
    <t>松伏町</t>
  </si>
  <si>
    <t>太田市</t>
  </si>
  <si>
    <t>三木市</t>
  </si>
  <si>
    <t>渋川市</t>
  </si>
  <si>
    <t>志木市</t>
  </si>
  <si>
    <t>富岡市</t>
  </si>
  <si>
    <t>行田市</t>
  </si>
  <si>
    <t>みどり市</t>
  </si>
  <si>
    <t>訪問型サービス_独自_組合せ</t>
  </si>
  <si>
    <t>上野村</t>
  </si>
  <si>
    <t>吉備中央町</t>
  </si>
  <si>
    <t>下仁田町</t>
  </si>
  <si>
    <t>熊野市</t>
  </si>
  <si>
    <t>宇治田原町</t>
  </si>
  <si>
    <t>四国中央市</t>
  </si>
  <si>
    <t>中之条町</t>
  </si>
  <si>
    <t>加古川市</t>
  </si>
  <si>
    <t>野田市</t>
  </si>
  <si>
    <t>草津町</t>
  </si>
  <si>
    <t>高山村</t>
  </si>
  <si>
    <t>京丹後市</t>
  </si>
  <si>
    <t>逗子市</t>
  </si>
  <si>
    <t>久米南町</t>
  </si>
  <si>
    <t>片品村</t>
  </si>
  <si>
    <t>上郡町</t>
  </si>
  <si>
    <t>入善町</t>
  </si>
  <si>
    <t>防府市</t>
  </si>
  <si>
    <t>川場村</t>
  </si>
  <si>
    <t>四日市市</t>
  </si>
  <si>
    <t>大泉町</t>
  </si>
  <si>
    <t>安芸太田町</t>
  </si>
  <si>
    <t>鋸南町</t>
  </si>
  <si>
    <t>邑楽町</t>
  </si>
  <si>
    <t>宇美町</t>
  </si>
  <si>
    <t>さいたま市</t>
  </si>
  <si>
    <t>高砂市</t>
  </si>
  <si>
    <t>萩市</t>
  </si>
  <si>
    <t>川越市</t>
  </si>
  <si>
    <t>秩父市</t>
  </si>
  <si>
    <t>所沢市</t>
  </si>
  <si>
    <t>飯能市</t>
  </si>
  <si>
    <t>介護予防ケアマネジメント</t>
    <rPh sb="0" eb="2">
      <t>カイゴ</t>
    </rPh>
    <rPh sb="2" eb="4">
      <t>ヨボウ</t>
    </rPh>
    <phoneticPr fontId="34"/>
  </si>
  <si>
    <t>小鹿野町</t>
  </si>
  <si>
    <t>加須市</t>
  </si>
  <si>
    <t>狭山市</t>
  </si>
  <si>
    <t>羽生市</t>
  </si>
  <si>
    <t>笠松町</t>
  </si>
  <si>
    <t>鴻巣市</t>
  </si>
  <si>
    <t>生坂村</t>
  </si>
  <si>
    <t>安堵町</t>
  </si>
  <si>
    <t>深谷市</t>
  </si>
  <si>
    <t>蕨市</t>
  </si>
  <si>
    <t>菊川市</t>
  </si>
  <si>
    <t>戸田市</t>
  </si>
  <si>
    <t>横浜市</t>
  </si>
  <si>
    <t>介護予防短期入所療養介護 （病院等)</t>
  </si>
  <si>
    <t>村上市</t>
  </si>
  <si>
    <t>入間市</t>
  </si>
  <si>
    <t>朝霞市</t>
  </si>
  <si>
    <t>東大阪市</t>
  </si>
  <si>
    <t>和光市</t>
  </si>
  <si>
    <t>久喜市</t>
  </si>
  <si>
    <t>加西市</t>
  </si>
  <si>
    <t>伊那市</t>
  </si>
  <si>
    <t>北本市</t>
  </si>
  <si>
    <t>八潮市</t>
  </si>
  <si>
    <t>弥彦村</t>
  </si>
  <si>
    <t>みよし市</t>
  </si>
  <si>
    <t>千曲市</t>
  </si>
  <si>
    <t>三郷市</t>
  </si>
  <si>
    <t>坂戸市</t>
  </si>
  <si>
    <t>ふじみ野市</t>
  </si>
  <si>
    <t>白岡市</t>
    <rPh sb="0" eb="2">
      <t>シラオカ</t>
    </rPh>
    <rPh sb="2" eb="3">
      <t>シ</t>
    </rPh>
    <phoneticPr fontId="21"/>
  </si>
  <si>
    <t>筑北村</t>
  </si>
  <si>
    <t>越生町</t>
  </si>
  <si>
    <t>吉見町</t>
  </si>
  <si>
    <t>八幡市</t>
  </si>
  <si>
    <t>宝達志水町</t>
  </si>
  <si>
    <t>小矢部市</t>
  </si>
  <si>
    <t>鳩山町</t>
  </si>
  <si>
    <t>長瀞町</t>
  </si>
  <si>
    <t>新島村</t>
  </si>
  <si>
    <t>上里町</t>
  </si>
  <si>
    <t>足立区</t>
  </si>
  <si>
    <t>寄居町</t>
  </si>
  <si>
    <t>石井町</t>
  </si>
  <si>
    <t>狛江市</t>
  </si>
  <si>
    <t>銚子市</t>
  </si>
  <si>
    <t>飛騨市</t>
  </si>
  <si>
    <t>船橋市</t>
  </si>
  <si>
    <t>吉野川市</t>
  </si>
  <si>
    <t>木更津市</t>
  </si>
  <si>
    <t>茂原市</t>
  </si>
  <si>
    <t>徳之島町</t>
  </si>
  <si>
    <t>東金市</t>
  </si>
  <si>
    <t>座間味村</t>
  </si>
  <si>
    <t>習志野市</t>
  </si>
  <si>
    <t>勝浦市</t>
  </si>
  <si>
    <t>市原市</t>
  </si>
  <si>
    <t>流山市</t>
  </si>
  <si>
    <t>八千代市</t>
  </si>
  <si>
    <t>鴨川市</t>
  </si>
  <si>
    <t>さつま町</t>
  </si>
  <si>
    <t>鎌ケ谷市</t>
  </si>
  <si>
    <t>松本市</t>
  </si>
  <si>
    <t>君津市</t>
  </si>
  <si>
    <t>美祢市</t>
  </si>
  <si>
    <t>八街市</t>
  </si>
  <si>
    <t>白井市</t>
  </si>
  <si>
    <t>知多市</t>
  </si>
  <si>
    <t>豊丘村</t>
  </si>
  <si>
    <t>富里市</t>
  </si>
  <si>
    <t>南房総市</t>
  </si>
  <si>
    <t>短期入所療養介護 （病院等)</t>
  </si>
  <si>
    <t>いすみ市</t>
  </si>
  <si>
    <t>栄町</t>
  </si>
  <si>
    <t>新宮市</t>
  </si>
  <si>
    <t>神崎町</t>
  </si>
  <si>
    <t>基山町</t>
  </si>
  <si>
    <t>多古町</t>
  </si>
  <si>
    <t>雲南市</t>
  </si>
  <si>
    <t>九十九里町</t>
  </si>
  <si>
    <t>芝山町</t>
  </si>
  <si>
    <t>高森町</t>
  </si>
  <si>
    <t>横芝光町</t>
  </si>
  <si>
    <t>長生村</t>
  </si>
  <si>
    <t>白子町</t>
  </si>
  <si>
    <t>長柄町</t>
  </si>
  <si>
    <t>千代田区</t>
  </si>
  <si>
    <t>港区</t>
  </si>
  <si>
    <t>那智勝浦町</t>
  </si>
  <si>
    <t>墨田区</t>
  </si>
  <si>
    <t>品川区</t>
  </si>
  <si>
    <t>目黒区</t>
  </si>
  <si>
    <t>大田区</t>
  </si>
  <si>
    <t>阿南町</t>
  </si>
  <si>
    <t>宜野座村</t>
  </si>
  <si>
    <t>世田谷区</t>
  </si>
  <si>
    <t>中野区</t>
  </si>
  <si>
    <t>豊島区</t>
  </si>
  <si>
    <t>荒川区</t>
  </si>
  <si>
    <t>板橋区</t>
  </si>
  <si>
    <t>与那原町</t>
  </si>
  <si>
    <t>練馬区</t>
  </si>
  <si>
    <t>葛飾区</t>
  </si>
  <si>
    <t>福山市</t>
  </si>
  <si>
    <t>嘉島町</t>
  </si>
  <si>
    <t>若狭町</t>
  </si>
  <si>
    <t>八王子市</t>
  </si>
  <si>
    <t>高知市</t>
  </si>
  <si>
    <t>武蔵野市</t>
  </si>
  <si>
    <t>調布市</t>
  </si>
  <si>
    <t>小金井市</t>
  </si>
  <si>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34"/>
  </si>
  <si>
    <t>日野市</t>
  </si>
  <si>
    <t>高島市</t>
  </si>
  <si>
    <t>勝央町</t>
  </si>
  <si>
    <t>小海町</t>
  </si>
  <si>
    <t>国分寺市</t>
  </si>
  <si>
    <t>三豊市</t>
  </si>
  <si>
    <t>国立市</t>
  </si>
  <si>
    <t>福生市</t>
  </si>
  <si>
    <t>黒部市</t>
  </si>
  <si>
    <t>三好市</t>
  </si>
  <si>
    <t>東大和市</t>
  </si>
  <si>
    <t>東久留米市</t>
  </si>
  <si>
    <t>武蔵村山市</t>
  </si>
  <si>
    <t>多摩市</t>
  </si>
  <si>
    <t>交付金を賃金改善に使用した場合、交付金以外の部分で賃金水準を引き下げていません。</t>
    <rPh sb="0" eb="2">
      <t>コウフ</t>
    </rPh>
    <rPh sb="2" eb="3">
      <t>カネ</t>
    </rPh>
    <rPh sb="4" eb="6">
      <t>チンギン</t>
    </rPh>
    <rPh sb="6" eb="8">
      <t>カイゼン</t>
    </rPh>
    <rPh sb="9" eb="11">
      <t>シヨウ</t>
    </rPh>
    <rPh sb="13" eb="15">
      <t>バアイ</t>
    </rPh>
    <rPh sb="16" eb="18">
      <t>コウフ</t>
    </rPh>
    <rPh sb="18" eb="19">
      <t>カネ</t>
    </rPh>
    <rPh sb="19" eb="21">
      <t>イガイ</t>
    </rPh>
    <rPh sb="22" eb="24">
      <t>ブブン</t>
    </rPh>
    <rPh sb="25" eb="27">
      <t>チンギン</t>
    </rPh>
    <rPh sb="27" eb="29">
      <t>スイジュン</t>
    </rPh>
    <rPh sb="30" eb="31">
      <t>ヒ</t>
    </rPh>
    <rPh sb="32" eb="33">
      <t>サ</t>
    </rPh>
    <phoneticPr fontId="34"/>
  </si>
  <si>
    <t>福井市</t>
  </si>
  <si>
    <r>
      <t xml:space="preserve">介護分野の職員の賃上げ・職場環境改善支援事業の届出に係る提出先（都道府県）を選択してください。
</t>
    </r>
    <r>
      <rPr>
        <sz val="12"/>
        <color auto="1"/>
        <rFont val="ＭＳ Ｐゴシック"/>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34"/>
  </si>
  <si>
    <t>稲城市</t>
  </si>
  <si>
    <t>平群町</t>
  </si>
  <si>
    <t>周防大島町</t>
  </si>
  <si>
    <t>羽村市</t>
  </si>
  <si>
    <t>あきる野市</t>
  </si>
  <si>
    <t>有田町</t>
  </si>
  <si>
    <t>日の出町</t>
  </si>
  <si>
    <t>嘉麻市</t>
  </si>
  <si>
    <t>檜原村</t>
  </si>
  <si>
    <t>奥多摩町</t>
  </si>
  <si>
    <t>神津島村</t>
  </si>
  <si>
    <t>津市</t>
  </si>
  <si>
    <t>伊勢原市</t>
  </si>
  <si>
    <t>三宅村</t>
  </si>
  <si>
    <t>野迫川村</t>
  </si>
  <si>
    <t>八丈町</t>
  </si>
  <si>
    <t>綾瀬市</t>
  </si>
  <si>
    <t>青ヶ島村</t>
  </si>
  <si>
    <t>相模原市</t>
  </si>
  <si>
    <t>横須賀市</t>
  </si>
  <si>
    <t>富田林市</t>
  </si>
  <si>
    <t>木城町</t>
  </si>
  <si>
    <t>川南町</t>
  </si>
  <si>
    <t>平塚市</t>
  </si>
  <si>
    <t>介護予防認知症対応型共同生活介護_組合せ</t>
  </si>
  <si>
    <t>三浦市</t>
  </si>
  <si>
    <t>山江村</t>
  </si>
  <si>
    <t>秦野市</t>
  </si>
  <si>
    <t>厚木市</t>
  </si>
  <si>
    <t>大和市</t>
  </si>
  <si>
    <t>大鹿村</t>
  </si>
  <si>
    <t>南足柄市</t>
  </si>
  <si>
    <t>葉山町</t>
  </si>
  <si>
    <t>勝浦町</t>
  </si>
  <si>
    <t>大磯町</t>
  </si>
  <si>
    <t>中井町</t>
  </si>
  <si>
    <t>大井町</t>
  </si>
  <si>
    <t>山北町</t>
  </si>
  <si>
    <t>開成町</t>
  </si>
  <si>
    <t>真鶴町</t>
  </si>
  <si>
    <t>介護予防認知症対応型共同生活介護_短期利用型_組合せ</t>
  </si>
  <si>
    <t>妙高市</t>
  </si>
  <si>
    <t>出水市</t>
  </si>
  <si>
    <t>湯河原町</t>
  </si>
  <si>
    <t>本部町</t>
  </si>
  <si>
    <t>愛川町</t>
  </si>
  <si>
    <t>小千谷市</t>
  </si>
  <si>
    <t>道志村</t>
  </si>
  <si>
    <t>加茂市</t>
  </si>
  <si>
    <t>糸魚川市</t>
  </si>
  <si>
    <t>松茂町</t>
  </si>
  <si>
    <t>加賀市</t>
  </si>
  <si>
    <t>五泉市</t>
  </si>
  <si>
    <t>上越市</t>
  </si>
  <si>
    <t>魚沼市</t>
  </si>
  <si>
    <t>胎内市</t>
  </si>
  <si>
    <t>富山市</t>
  </si>
  <si>
    <t>小松市</t>
  </si>
  <si>
    <t>南砺市</t>
  </si>
  <si>
    <t>忍野村</t>
  </si>
  <si>
    <t>射水市</t>
  </si>
  <si>
    <t>光市</t>
  </si>
  <si>
    <t>上市町</t>
  </si>
  <si>
    <t>土佐市</t>
  </si>
  <si>
    <t>越前市</t>
  </si>
  <si>
    <t>金沢市</t>
  </si>
  <si>
    <t>七尾市</t>
  </si>
  <si>
    <t>羽咋市</t>
  </si>
  <si>
    <t>垂井町</t>
  </si>
  <si>
    <t>かほく市</t>
  </si>
  <si>
    <t>認知症対応型通所介護_組合せ</t>
  </si>
  <si>
    <t>白山市</t>
  </si>
  <si>
    <t>高浜市</t>
  </si>
  <si>
    <t>津幡町</t>
  </si>
  <si>
    <t>市川三郷町</t>
  </si>
  <si>
    <t>大野市</t>
  </si>
  <si>
    <t>内灘町</t>
  </si>
  <si>
    <t>太宰府市</t>
  </si>
  <si>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34"/>
  </si>
  <si>
    <t>中能登町</t>
  </si>
  <si>
    <t>山中湖村</t>
  </si>
  <si>
    <t>穴水町</t>
  </si>
  <si>
    <t>通所リハビリテーション_組合せ</t>
  </si>
  <si>
    <t>小浜市</t>
  </si>
  <si>
    <t>あわら市</t>
  </si>
  <si>
    <t>南越前町</t>
  </si>
  <si>
    <t>美浜町</t>
  </si>
  <si>
    <t>北杜市</t>
  </si>
  <si>
    <t>三原市</t>
  </si>
  <si>
    <t>甲斐市</t>
  </si>
  <si>
    <t>笛吹市</t>
  </si>
  <si>
    <t>東郷町</t>
  </si>
  <si>
    <t>富士川町</t>
  </si>
  <si>
    <t>南丹市</t>
  </si>
  <si>
    <t>福岡県</t>
    <rPh sb="0" eb="3">
      <t>フクオカケン</t>
    </rPh>
    <phoneticPr fontId="21"/>
  </si>
  <si>
    <t>西桂町</t>
  </si>
  <si>
    <t>富士河口湖町</t>
  </si>
  <si>
    <t>小菅村</t>
  </si>
  <si>
    <t>丹波山村</t>
  </si>
  <si>
    <t>介護予防小規模多機能型居宅介護（短期利用型）</t>
  </si>
  <si>
    <t>諏訪市</t>
  </si>
  <si>
    <t>佐久穂町</t>
  </si>
  <si>
    <t>駒ヶ根市</t>
  </si>
  <si>
    <t>小竹町</t>
  </si>
  <si>
    <t>日向市</t>
  </si>
  <si>
    <t>川上村</t>
  </si>
  <si>
    <t>篠栗町</t>
  </si>
  <si>
    <t>2B</t>
  </si>
  <si>
    <t>北相木村</t>
  </si>
  <si>
    <t>軽井沢町</t>
  </si>
  <si>
    <t>立科町</t>
  </si>
  <si>
    <t>青木村</t>
  </si>
  <si>
    <t>長和町</t>
  </si>
  <si>
    <t>下諏訪町</t>
  </si>
  <si>
    <t>沼津市</t>
  </si>
  <si>
    <t>富士見町</t>
  </si>
  <si>
    <t>原村</t>
  </si>
  <si>
    <t>栗東市</t>
  </si>
  <si>
    <t>辰野町</t>
  </si>
  <si>
    <t>南知多町</t>
  </si>
  <si>
    <t>印南町</t>
  </si>
  <si>
    <t>中川村</t>
  </si>
  <si>
    <t>吉田町</t>
  </si>
  <si>
    <t>（①＋②）/（①）</t>
  </si>
  <si>
    <t>松川町</t>
  </si>
  <si>
    <t>看護小規模多機能型居宅介護</t>
  </si>
  <si>
    <t>平谷村</t>
  </si>
  <si>
    <t>芦屋市</t>
  </si>
  <si>
    <t>赤磐市</t>
  </si>
  <si>
    <t>天龍村</t>
  </si>
  <si>
    <t>喬木村</t>
  </si>
  <si>
    <t>上松町</t>
  </si>
  <si>
    <t>山形村</t>
  </si>
  <si>
    <t>松川村</t>
  </si>
  <si>
    <t>白馬村</t>
  </si>
  <si>
    <t>小谷村</t>
  </si>
  <si>
    <t>坂城町</t>
  </si>
  <si>
    <t>山ノ内町</t>
  </si>
  <si>
    <t>岡崎市</t>
  </si>
  <si>
    <t>木島平村</t>
  </si>
  <si>
    <t>豊明市</t>
  </si>
  <si>
    <t>野沢温泉村</t>
  </si>
  <si>
    <t>串間市</t>
  </si>
  <si>
    <t>小川村</t>
  </si>
  <si>
    <t>栄村</t>
  </si>
  <si>
    <t>岐阜市</t>
  </si>
  <si>
    <t>高山市</t>
  </si>
  <si>
    <t>春日井市</t>
  </si>
  <si>
    <t>多治見市</t>
  </si>
  <si>
    <t>関市</t>
  </si>
  <si>
    <t>中津川市</t>
  </si>
  <si>
    <t>美濃市</t>
  </si>
  <si>
    <t>能勢町</t>
  </si>
  <si>
    <t>羽島市</t>
  </si>
  <si>
    <t>恵那市</t>
  </si>
  <si>
    <t>吉野ヶ里町</t>
  </si>
  <si>
    <t>美濃加茂市</t>
  </si>
  <si>
    <t>度会町</t>
  </si>
  <si>
    <t>土岐市</t>
  </si>
  <si>
    <t>各務原市</t>
  </si>
  <si>
    <t>久山町</t>
  </si>
  <si>
    <t>可児市</t>
  </si>
  <si>
    <t>山県市</t>
  </si>
  <si>
    <t>本巣市</t>
  </si>
  <si>
    <t>岐南町</t>
  </si>
  <si>
    <t>大和郡山市</t>
  </si>
  <si>
    <t>大川市</t>
  </si>
  <si>
    <t>郡上市</t>
  </si>
  <si>
    <t>長島町</t>
  </si>
  <si>
    <t>下呂市</t>
  </si>
  <si>
    <t>福岡市</t>
  </si>
  <si>
    <t>養老町</t>
  </si>
  <si>
    <t>16</t>
  </si>
  <si>
    <t>関ケ原町</t>
  </si>
  <si>
    <t>神戸町</t>
  </si>
  <si>
    <t>輪之内町</t>
  </si>
  <si>
    <t>揖斐川町</t>
  </si>
  <si>
    <t>大野町</t>
  </si>
  <si>
    <t>和泉市</t>
  </si>
  <si>
    <t>北方町</t>
  </si>
  <si>
    <t>坂祝町</t>
  </si>
  <si>
    <t>川辺町</t>
  </si>
  <si>
    <t>白川町</t>
  </si>
  <si>
    <t>東白川村</t>
  </si>
  <si>
    <t>御嵩町</t>
  </si>
  <si>
    <t>白川村</t>
  </si>
  <si>
    <t>静岡市</t>
  </si>
  <si>
    <t>浜松市</t>
  </si>
  <si>
    <t>伊東市</t>
  </si>
  <si>
    <t>海南市</t>
  </si>
  <si>
    <t>島田市</t>
  </si>
  <si>
    <t>竜王町</t>
  </si>
  <si>
    <t>磐田市</t>
  </si>
  <si>
    <t>焼津市</t>
  </si>
  <si>
    <t>掛川市</t>
  </si>
  <si>
    <t>藤枝市</t>
  </si>
  <si>
    <t>袋井市</t>
  </si>
  <si>
    <t>下田市</t>
  </si>
  <si>
    <t>裾野市</t>
  </si>
  <si>
    <t>藤井寺市</t>
  </si>
  <si>
    <t>湖西市</t>
  </si>
  <si>
    <t>稲美町</t>
  </si>
  <si>
    <t>御前崎市</t>
  </si>
  <si>
    <t>名護市</t>
  </si>
  <si>
    <t>東伊豆町</t>
  </si>
  <si>
    <t>松崎町</t>
  </si>
  <si>
    <t>西伊豆町</t>
  </si>
  <si>
    <t>小山町</t>
  </si>
  <si>
    <t>川根本町</t>
  </si>
  <si>
    <t>豊川市</t>
  </si>
  <si>
    <t>津島市</t>
  </si>
  <si>
    <t>かつらぎ町</t>
  </si>
  <si>
    <t>碧南市</t>
  </si>
  <si>
    <t>渡嘉敷村</t>
  </si>
  <si>
    <t>安城市</t>
  </si>
  <si>
    <t>蒲郡市</t>
  </si>
  <si>
    <t>犬山市</t>
  </si>
  <si>
    <t>江南市</t>
  </si>
  <si>
    <t>田布施町</t>
  </si>
  <si>
    <t>宿毛市</t>
  </si>
  <si>
    <t>稲沢市</t>
  </si>
  <si>
    <t>大治町</t>
  </si>
  <si>
    <t>新城市</t>
  </si>
  <si>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34"/>
  </si>
  <si>
    <t>大府市</t>
  </si>
  <si>
    <t>知立市</t>
  </si>
  <si>
    <t>岩倉市</t>
  </si>
  <si>
    <t>田原市</t>
  </si>
  <si>
    <t>愛西市</t>
  </si>
  <si>
    <t>清須市</t>
  </si>
  <si>
    <t>佐用町</t>
  </si>
  <si>
    <t>長久手市</t>
  </si>
  <si>
    <t>豊山町</t>
  </si>
  <si>
    <t>大口町</t>
  </si>
  <si>
    <t>①</t>
  </si>
  <si>
    <t>扶桑町</t>
  </si>
  <si>
    <t>阿久比町</t>
  </si>
  <si>
    <t>武豊町</t>
  </si>
  <si>
    <t>設楽町</t>
  </si>
  <si>
    <t>豊根村</t>
  </si>
  <si>
    <t>介護予防訪問リハビリテーション_組合せ</t>
  </si>
  <si>
    <t>松阪市</t>
  </si>
  <si>
    <t>桑名市</t>
  </si>
  <si>
    <t>鈴鹿市</t>
  </si>
  <si>
    <t>尾鷲市</t>
  </si>
  <si>
    <t>介護老人福祉施設_組合せ</t>
  </si>
  <si>
    <t>亀山市</t>
  </si>
  <si>
    <t>いなべ市</t>
  </si>
  <si>
    <t>伊賀市</t>
  </si>
  <si>
    <t>木曽岬町</t>
  </si>
  <si>
    <t>多気町</t>
  </si>
  <si>
    <t>下表に必要事項を入力してください。記入内容が第４号様式②（交付金）に反映されます。</t>
    <rPh sb="0" eb="2">
      <t>カヒョウ</t>
    </rPh>
    <rPh sb="3" eb="5">
      <t>ヒツヨウ</t>
    </rPh>
    <rPh sb="5" eb="7">
      <t>ジコウ</t>
    </rPh>
    <rPh sb="8" eb="10">
      <t>ニュウリョク</t>
    </rPh>
    <rPh sb="17" eb="19">
      <t>キニュウ</t>
    </rPh>
    <rPh sb="19" eb="21">
      <t>ナイヨウ</t>
    </rPh>
    <rPh sb="22" eb="23">
      <t>ダイ</t>
    </rPh>
    <rPh sb="24" eb="25">
      <t>ゴウ</t>
    </rPh>
    <rPh sb="25" eb="27">
      <t>ヨウシキ</t>
    </rPh>
    <rPh sb="29" eb="31">
      <t>コウフ</t>
    </rPh>
    <rPh sb="31" eb="32">
      <t>カネ</t>
    </rPh>
    <rPh sb="34" eb="36">
      <t>ハンエイ</t>
    </rPh>
    <phoneticPr fontId="34"/>
  </si>
  <si>
    <t>大台町</t>
  </si>
  <si>
    <t>大竹市</t>
  </si>
  <si>
    <t>大紀町</t>
  </si>
  <si>
    <t>南伊勢町</t>
  </si>
  <si>
    <t xml:space="preserve">交付金の総額（①、②及び③）[円]
</t>
    <rPh sb="0" eb="2">
      <t>コウフ</t>
    </rPh>
    <rPh sb="4" eb="6">
      <t>ソウガク</t>
    </rPh>
    <rPh sb="16" eb="17">
      <t>エン</t>
    </rPh>
    <phoneticPr fontId="34"/>
  </si>
  <si>
    <t>紀北町</t>
  </si>
  <si>
    <t>紀宝町</t>
  </si>
  <si>
    <t>球磨村</t>
  </si>
  <si>
    <t>大津市</t>
  </si>
  <si>
    <t>（①＋②）/（①＋③）</t>
  </si>
  <si>
    <t>彦根市</t>
  </si>
  <si>
    <t>野洲市</t>
  </si>
  <si>
    <t>湖南市</t>
  </si>
  <si>
    <t>室戸市</t>
  </si>
  <si>
    <t>土佐町</t>
  </si>
  <si>
    <t>東近江市</t>
  </si>
  <si>
    <t>米原市</t>
  </si>
  <si>
    <t>南関町</t>
  </si>
  <si>
    <t>日野町</t>
  </si>
  <si>
    <t>愛荘町</t>
  </si>
  <si>
    <t>豊郷町</t>
  </si>
  <si>
    <t>甲良町</t>
  </si>
  <si>
    <t>多賀町</t>
  </si>
  <si>
    <t>舞鶴市</t>
  </si>
  <si>
    <t>綾部市</t>
  </si>
  <si>
    <t>宇治市</t>
  </si>
  <si>
    <t>宮津市</t>
  </si>
  <si>
    <t>城陽市</t>
  </si>
  <si>
    <t>介護医療院_組合せ</t>
  </si>
  <si>
    <t>向日市</t>
  </si>
  <si>
    <t>32</t>
  </si>
  <si>
    <t>長岡京市</t>
  </si>
  <si>
    <t>京田辺市</t>
  </si>
  <si>
    <t>【記入上の注意】
・本表に記載する事業所は、計画書の基本情報入力シートで当交付金を申請すると記載した事業所と一致しなければならない。
・事業所の数が多く、１枚に記載しきれない場合は、適宜、行を追加すること。</t>
    <rPh sb="26" eb="32">
      <t>キホンジョウホウニュウリョク</t>
    </rPh>
    <rPh sb="36" eb="37">
      <t>トウ</t>
    </rPh>
    <rPh sb="37" eb="39">
      <t>コウフ</t>
    </rPh>
    <rPh sb="39" eb="40">
      <t>カネ</t>
    </rPh>
    <rPh sb="41" eb="43">
      <t>シンセイ</t>
    </rPh>
    <rPh sb="46" eb="48">
      <t>キサイ</t>
    </rPh>
    <phoneticPr fontId="34"/>
  </si>
  <si>
    <t>福崎町</t>
  </si>
  <si>
    <t>木津川市</t>
  </si>
  <si>
    <t>大山崎町</t>
  </si>
  <si>
    <t>久御山町</t>
  </si>
  <si>
    <t>笠置町</t>
  </si>
  <si>
    <t>和束町</t>
  </si>
  <si>
    <t>精華町</t>
  </si>
  <si>
    <t>南山城村</t>
  </si>
  <si>
    <t>与謝野町</t>
  </si>
  <si>
    <t>堺市</t>
  </si>
  <si>
    <t>島原市</t>
  </si>
  <si>
    <t>岸和田市</t>
  </si>
  <si>
    <t>池田市</t>
  </si>
  <si>
    <t>高槻市</t>
  </si>
  <si>
    <t>古座川町</t>
  </si>
  <si>
    <t>守口市</t>
  </si>
  <si>
    <t>枚方市</t>
  </si>
  <si>
    <t>茨木市</t>
  </si>
  <si>
    <t>介護予防小規模多機能型居宅介護_組合せ</t>
  </si>
  <si>
    <t>八尾市</t>
  </si>
  <si>
    <t>泉佐野市</t>
  </si>
  <si>
    <t>志免町</t>
  </si>
  <si>
    <t>寝屋川市</t>
  </si>
  <si>
    <t>松原市</t>
  </si>
  <si>
    <t>粟国村</t>
  </si>
  <si>
    <t>箕面市</t>
  </si>
  <si>
    <t>羽曳野市</t>
  </si>
  <si>
    <t>門真市</t>
  </si>
  <si>
    <t>高石市</t>
  </si>
  <si>
    <t>泉南市</t>
  </si>
  <si>
    <t>枕崎市</t>
  </si>
  <si>
    <t>阪南市</t>
  </si>
  <si>
    <t>島本町</t>
  </si>
  <si>
    <t>橋本市</t>
  </si>
  <si>
    <t>豊能町</t>
  </si>
  <si>
    <t>竹富町</t>
  </si>
  <si>
    <t>熊取町</t>
  </si>
  <si>
    <t>琴浦町</t>
  </si>
  <si>
    <t>浜田市</t>
  </si>
  <si>
    <t>千早赤阪村</t>
  </si>
  <si>
    <t>神戸市</t>
  </si>
  <si>
    <t>南城市</t>
  </si>
  <si>
    <t>伊丹市</t>
  </si>
  <si>
    <t>相生市</t>
  </si>
  <si>
    <t>豊岡市</t>
  </si>
  <si>
    <t>A8</t>
  </si>
  <si>
    <t>江津市</t>
  </si>
  <si>
    <t>赤穂市</t>
  </si>
  <si>
    <t>地域密着型介護老人福祉施設_組合せ</t>
  </si>
  <si>
    <t>宝塚市</t>
  </si>
  <si>
    <t>実績報告書（高知県福祉・介護職員処遇改善等支援交付金）作成用　基本情報入力シート</t>
    <rPh sb="0" eb="2">
      <t>ジッセキ</t>
    </rPh>
    <rPh sb="2" eb="5">
      <t>ホウコクショ</t>
    </rPh>
    <rPh sb="20" eb="21">
      <t>トウ</t>
    </rPh>
    <rPh sb="23" eb="26">
      <t>コウフキン</t>
    </rPh>
    <rPh sb="27" eb="30">
      <t>サクセイヨウ</t>
    </rPh>
    <rPh sb="31" eb="33">
      <t>キホン</t>
    </rPh>
    <rPh sb="33" eb="35">
      <t>ジョウホウ</t>
    </rPh>
    <rPh sb="35" eb="37">
      <t>ニュウリョク</t>
    </rPh>
    <phoneticPr fontId="34"/>
  </si>
  <si>
    <t>川西市</t>
  </si>
  <si>
    <t>小野市</t>
  </si>
  <si>
    <t>香芝市</t>
  </si>
  <si>
    <t>三田市</t>
  </si>
  <si>
    <t>丹波篠山市</t>
  </si>
  <si>
    <t>養父市</t>
  </si>
  <si>
    <t>倉敷市</t>
  </si>
  <si>
    <t>丹波市</t>
  </si>
  <si>
    <t>南あわじ市</t>
  </si>
  <si>
    <t>淡路市</t>
  </si>
  <si>
    <t>割合</t>
    <rPh sb="0" eb="2">
      <t>ワリアイ</t>
    </rPh>
    <phoneticPr fontId="34"/>
  </si>
  <si>
    <t>宍粟市</t>
  </si>
  <si>
    <t>加東市</t>
  </si>
  <si>
    <t>新富町</t>
  </si>
  <si>
    <t>たつの市</t>
  </si>
  <si>
    <t>多良間村</t>
  </si>
  <si>
    <t>多可町</t>
  </si>
  <si>
    <t>播磨町</t>
  </si>
  <si>
    <t>市川町</t>
  </si>
  <si>
    <t>香美町</t>
  </si>
  <si>
    <t>橿原市</t>
  </si>
  <si>
    <t>生駒市</t>
  </si>
  <si>
    <t>福津市</t>
  </si>
  <si>
    <t>特定施設入居者生活介護_短期利用型_組合せ</t>
  </si>
  <si>
    <t>葛城市</t>
  </si>
  <si>
    <t>宇陀市</t>
  </si>
  <si>
    <t>山添村</t>
  </si>
  <si>
    <t>三宅町</t>
  </si>
  <si>
    <t>曽爾村</t>
  </si>
  <si>
    <t>25</t>
  </si>
  <si>
    <t>御杖村</t>
  </si>
  <si>
    <t>高取町</t>
  </si>
  <si>
    <t>明日香村</t>
  </si>
  <si>
    <t>長洲町</t>
  </si>
  <si>
    <t>上牧町</t>
  </si>
  <si>
    <t>河合町</t>
  </si>
  <si>
    <t>中城村</t>
  </si>
  <si>
    <t>大淀町</t>
  </si>
  <si>
    <t>下市町</t>
  </si>
  <si>
    <t>佐賀市</t>
  </si>
  <si>
    <t>黒滝村</t>
  </si>
  <si>
    <t>天川村</t>
  </si>
  <si>
    <t>十津川村</t>
  </si>
  <si>
    <t>申請時、令和８年４月以降の本交付金の支給を希望した又は令和８年３月末までの本交付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6">
      <t>コウフ</t>
    </rPh>
    <rPh sb="16" eb="17">
      <t>カネ</t>
    </rPh>
    <rPh sb="18" eb="20">
      <t>シキュウ</t>
    </rPh>
    <rPh sb="21" eb="23">
      <t>キボウ</t>
    </rPh>
    <rPh sb="25" eb="26">
      <t>マタ</t>
    </rPh>
    <rPh sb="27" eb="29">
      <t>レイワ</t>
    </rPh>
    <rPh sb="37" eb="38">
      <t>ホン</t>
    </rPh>
    <rPh sb="38" eb="40">
      <t>コウフ</t>
    </rPh>
    <rPh sb="40" eb="41">
      <t>カネ</t>
    </rPh>
    <phoneticPr fontId="34"/>
  </si>
  <si>
    <t>下関市</t>
  </si>
  <si>
    <t>上北山村</t>
  </si>
  <si>
    <t>東吉野村</t>
  </si>
  <si>
    <t>和歌山市</t>
  </si>
  <si>
    <t>有田市</t>
  </si>
  <si>
    <t>御坊市</t>
  </si>
  <si>
    <t>田辺市</t>
  </si>
  <si>
    <t>紀美野町</t>
  </si>
  <si>
    <t>九度山町</t>
  </si>
  <si>
    <t>高野町</t>
  </si>
  <si>
    <t>広川町</t>
  </si>
  <si>
    <t>有田川町</t>
  </si>
  <si>
    <t>通所型サービス_独自_定率_組合せ</t>
  </si>
  <si>
    <t>みなべ町</t>
  </si>
  <si>
    <t>日高川町</t>
  </si>
  <si>
    <t>白浜町</t>
  </si>
  <si>
    <t>上富田町</t>
  </si>
  <si>
    <t>太地町</t>
  </si>
  <si>
    <t>北山村</t>
  </si>
  <si>
    <t>串本町</t>
  </si>
  <si>
    <t>奄美市</t>
  </si>
  <si>
    <t>鳥取市</t>
  </si>
  <si>
    <t>八女市</t>
  </si>
  <si>
    <t>天城町</t>
  </si>
  <si>
    <t>米子市</t>
  </si>
  <si>
    <t>倉吉市</t>
  </si>
  <si>
    <t>諫早市</t>
  </si>
  <si>
    <t>境港市</t>
  </si>
  <si>
    <t>南阿蘇村</t>
  </si>
  <si>
    <t>岩美町</t>
  </si>
  <si>
    <t>若桜町</t>
  </si>
  <si>
    <t>智頭町</t>
  </si>
  <si>
    <t>八頭町</t>
  </si>
  <si>
    <t>三朝町</t>
  </si>
  <si>
    <t>23</t>
  </si>
  <si>
    <t>北栄町</t>
  </si>
  <si>
    <t>日吉津村</t>
  </si>
  <si>
    <t>伯耆町</t>
  </si>
  <si>
    <t>日南町</t>
  </si>
  <si>
    <t>笠岡市</t>
  </si>
  <si>
    <t>江府町</t>
  </si>
  <si>
    <t>松江市</t>
  </si>
  <si>
    <t>出雲市</t>
  </si>
  <si>
    <t>綾町</t>
  </si>
  <si>
    <t>益田市</t>
  </si>
  <si>
    <t>安来市</t>
  </si>
  <si>
    <t>川本町</t>
  </si>
  <si>
    <t>邑南町</t>
  </si>
  <si>
    <t>吉賀町</t>
  </si>
  <si>
    <t>益城町</t>
  </si>
  <si>
    <t>本山町</t>
  </si>
  <si>
    <t>海士町</t>
  </si>
  <si>
    <t>短期入所生活介護_組合せ</t>
  </si>
  <si>
    <t>知夫村</t>
  </si>
  <si>
    <t>隠岐の島町</t>
  </si>
  <si>
    <t>岡山市</t>
  </si>
  <si>
    <t>76</t>
  </si>
  <si>
    <t>津山市</t>
  </si>
  <si>
    <t>錦町</t>
  </si>
  <si>
    <t>玉野市</t>
  </si>
  <si>
    <t>総社市</t>
  </si>
  <si>
    <t>高梁市</t>
  </si>
  <si>
    <t>北川村</t>
  </si>
  <si>
    <t>水巻町</t>
  </si>
  <si>
    <t>新見市</t>
  </si>
  <si>
    <t>東かがわ市</t>
  </si>
  <si>
    <t>瀬戸内市</t>
  </si>
  <si>
    <t>真庭市</t>
  </si>
  <si>
    <t>美作市</t>
  </si>
  <si>
    <t>浅口市</t>
  </si>
  <si>
    <t>介護予防小規模多機能型居宅介護_短期利用型_組合せ</t>
  </si>
  <si>
    <t>和気町</t>
  </si>
  <si>
    <t>里庄町</t>
  </si>
  <si>
    <t>新庄村</t>
  </si>
  <si>
    <t>鏡野町</t>
  </si>
  <si>
    <t>奈義町</t>
  </si>
  <si>
    <t>西粟倉村</t>
  </si>
  <si>
    <t>美咲町</t>
  </si>
  <si>
    <t>多度津町</t>
  </si>
  <si>
    <t>介護予防短期入所生活介護</t>
  </si>
  <si>
    <t>広島市</t>
  </si>
  <si>
    <t>宮若市</t>
  </si>
  <si>
    <t>呉市</t>
  </si>
  <si>
    <t>山陽小野田市</t>
  </si>
  <si>
    <t>桂川町</t>
  </si>
  <si>
    <t>竹原市</t>
  </si>
  <si>
    <t>庄原市</t>
  </si>
  <si>
    <t>東広島市</t>
  </si>
  <si>
    <t>江田島市</t>
  </si>
  <si>
    <t>熊野町</t>
  </si>
  <si>
    <t>坂町</t>
  </si>
  <si>
    <t>長与町</t>
  </si>
  <si>
    <t>北広島町</t>
  </si>
  <si>
    <t>神石高原町</t>
  </si>
  <si>
    <t>宇部市</t>
  </si>
  <si>
    <t>山口市</t>
  </si>
  <si>
    <t>下松市</t>
  </si>
  <si>
    <t>大宜味村</t>
  </si>
  <si>
    <t>岩国市</t>
  </si>
  <si>
    <t>周南市</t>
  </si>
  <si>
    <t>柳川市</t>
  </si>
  <si>
    <t>上関町</t>
  </si>
  <si>
    <t>平生町</t>
  </si>
  <si>
    <t>阿波市</t>
  </si>
  <si>
    <t>美馬市</t>
  </si>
  <si>
    <t>佐那河内村</t>
  </si>
  <si>
    <t>神山町</t>
  </si>
  <si>
    <t>那賀町</t>
  </si>
  <si>
    <t>牟岐町</t>
  </si>
  <si>
    <t>海陽町</t>
  </si>
  <si>
    <t>藍住町</t>
  </si>
  <si>
    <t>上板町</t>
  </si>
  <si>
    <t>高松市</t>
  </si>
  <si>
    <t>肝付町</t>
  </si>
  <si>
    <t>丸亀市</t>
  </si>
  <si>
    <t>坂出市</t>
  </si>
  <si>
    <t>善通寺市</t>
  </si>
  <si>
    <t>国富町</t>
  </si>
  <si>
    <t>観音寺市</t>
  </si>
  <si>
    <t>居宅介護支援</t>
  </si>
  <si>
    <t>さぬき市</t>
  </si>
  <si>
    <t>三木町</t>
  </si>
  <si>
    <t>直島町</t>
  </si>
  <si>
    <t>南島原市</t>
  </si>
  <si>
    <t>宇多津町</t>
  </si>
  <si>
    <t>綾川町</t>
  </si>
  <si>
    <t>介護予防訪問リハビリテーション</t>
  </si>
  <si>
    <t>琴平町</t>
  </si>
  <si>
    <t>松山市</t>
  </si>
  <si>
    <t>宇和島市</t>
  </si>
  <si>
    <t>八幡浜市</t>
  </si>
  <si>
    <t>西条市</t>
  </si>
  <si>
    <t>延岡市</t>
  </si>
  <si>
    <t>大洲市</t>
  </si>
  <si>
    <t>久万高原町</t>
  </si>
  <si>
    <t>内子町</t>
  </si>
  <si>
    <t>伊方町</t>
  </si>
  <si>
    <t>上天草市</t>
  </si>
  <si>
    <t>松野町</t>
  </si>
  <si>
    <t>訪問型サービス_独自_定額_組合せ</t>
  </si>
  <si>
    <t>鬼北町</t>
  </si>
  <si>
    <t>津久見市</t>
  </si>
  <si>
    <t>愛南町</t>
  </si>
  <si>
    <t>奈半利町</t>
  </si>
  <si>
    <t>田野町</t>
  </si>
  <si>
    <t>安田町</t>
  </si>
  <si>
    <t>馬路村</t>
  </si>
  <si>
    <t>芸西村</t>
  </si>
  <si>
    <t>大豊町</t>
  </si>
  <si>
    <t>越知町</t>
  </si>
  <si>
    <t>日高村</t>
  </si>
  <si>
    <t>【記入上の注意】
・　各証明資料は、指定権者からの求めがあった場合には、速やかに提出すること。
・　本表への虚偽記載の他、交付金の請求に関して不正があった場合は、交付金を返還することとなる場合がある。</t>
    <rPh sb="1" eb="3">
      <t>キニュウ</t>
    </rPh>
    <rPh sb="3" eb="4">
      <t>ジョウ</t>
    </rPh>
    <rPh sb="5" eb="7">
      <t>チュウイ</t>
    </rPh>
    <rPh sb="61" eb="63">
      <t>コウフ</t>
    </rPh>
    <rPh sb="81" eb="83">
      <t>コウフ</t>
    </rPh>
    <phoneticPr fontId="34"/>
  </si>
  <si>
    <t>津野町</t>
  </si>
  <si>
    <t>四万十町</t>
  </si>
  <si>
    <t>大月町</t>
  </si>
  <si>
    <t>三原村</t>
  </si>
  <si>
    <t>24</t>
  </si>
  <si>
    <t>黒潮町</t>
  </si>
  <si>
    <t>北九州市</t>
  </si>
  <si>
    <t>大牟田市</t>
  </si>
  <si>
    <t>直方市</t>
  </si>
  <si>
    <t>飯塚市</t>
  </si>
  <si>
    <t>特定施設入居者生活介護_組合せ</t>
  </si>
  <si>
    <t>田川市</t>
  </si>
  <si>
    <t>筑後市</t>
  </si>
  <si>
    <t>介護予防訪問入浴介護_組合せ</t>
  </si>
  <si>
    <t>行橋市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</si>
  <si>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</si>
  <si>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</si>
  <si>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</si>
  <si>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</si>
  <si>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</si>
  <si>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</si>
  <si>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</si>
  <si>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</si>
  <si>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</si>
  <si>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</si>
  <si>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</si>
  <si>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</si>
  <si>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</si>
  <si>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</si>
  <si>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</si>
  <si>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</si>
  <si>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</si>
  <si>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</si>
  <si>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</si>
  <si>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</si>
  <si>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</si>
  <si>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</si>
  <si>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訪問看護組合せ</t>
  </si>
  <si>
    <t>みやこ町</t>
  </si>
  <si>
    <t>上毛町</t>
  </si>
  <si>
    <t>門川町</t>
  </si>
  <si>
    <t>築上町</t>
  </si>
  <si>
    <t>人吉市</t>
  </si>
  <si>
    <t>唐津市</t>
  </si>
  <si>
    <t>鳥栖市</t>
  </si>
  <si>
    <t>多久市</t>
  </si>
  <si>
    <t>伊万里市</t>
  </si>
  <si>
    <t>鹿島市</t>
  </si>
  <si>
    <t>小城市</t>
  </si>
  <si>
    <t>嬉野市</t>
  </si>
  <si>
    <t>玄海町</t>
  </si>
  <si>
    <t>和水町</t>
  </si>
  <si>
    <t>江北町</t>
  </si>
  <si>
    <t>大村市</t>
  </si>
  <si>
    <t>松浦市</t>
  </si>
  <si>
    <t>A　交付金の総額（BとCの合計がA以上となること）</t>
    <rPh sb="2" eb="4">
      <t>コウフ</t>
    </rPh>
    <rPh sb="6" eb="8">
      <t>ソウガク</t>
    </rPh>
    <rPh sb="13" eb="15">
      <t>ゴウケイ</t>
    </rPh>
    <rPh sb="17" eb="19">
      <t>イジョウ</t>
    </rPh>
    <phoneticPr fontId="34"/>
  </si>
  <si>
    <t>対馬市</t>
  </si>
  <si>
    <t>時津町</t>
  </si>
  <si>
    <t>東彼杵町</t>
  </si>
  <si>
    <t>川棚町</t>
  </si>
  <si>
    <t>波佐見町</t>
  </si>
  <si>
    <t>小値賀町</t>
  </si>
  <si>
    <t>豊見城市</t>
  </si>
  <si>
    <t>熊本市</t>
  </si>
  <si>
    <t>荒尾市</t>
  </si>
  <si>
    <t>水俣市</t>
  </si>
  <si>
    <t>玉名市</t>
  </si>
  <si>
    <t>菊池市</t>
  </si>
  <si>
    <t>宇城市</t>
  </si>
  <si>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</si>
  <si>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</si>
  <si>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</si>
  <si>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</si>
  <si>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</si>
  <si>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</si>
  <si>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</si>
  <si>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</si>
  <si>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</si>
  <si>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</si>
  <si>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</si>
  <si>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</si>
  <si>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</si>
  <si>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</si>
  <si>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</si>
  <si>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日田市</t>
  </si>
  <si>
    <t>臼杵市</t>
  </si>
  <si>
    <t>賃金改善の所要額が交付金の賃金改善経費分の総額以上となること</t>
    <rPh sb="5" eb="7">
      <t>ショヨウ</t>
    </rPh>
    <rPh sb="7" eb="8">
      <t>ガク</t>
    </rPh>
    <rPh sb="9" eb="11">
      <t>コウフ</t>
    </rPh>
    <rPh sb="11" eb="12">
      <t>カネ</t>
    </rPh>
    <rPh sb="13" eb="15">
      <t>チンギン</t>
    </rPh>
    <rPh sb="15" eb="17">
      <t>カイゼン</t>
    </rPh>
    <rPh sb="17" eb="19">
      <t>ケイヒ</t>
    </rPh>
    <rPh sb="19" eb="20">
      <t>ブン</t>
    </rPh>
    <rPh sb="22" eb="23">
      <t>ガク</t>
    </rPh>
    <rPh sb="23" eb="25">
      <t>イジョウ</t>
    </rPh>
    <phoneticPr fontId="34"/>
  </si>
  <si>
    <t>国頭村</t>
  </si>
  <si>
    <t>豊後高田市</t>
  </si>
  <si>
    <t>宇佐市</t>
  </si>
  <si>
    <t>由布市</t>
  </si>
  <si>
    <t>国東市</t>
  </si>
  <si>
    <t>姫島村</t>
  </si>
  <si>
    <t>日出町</t>
  </si>
  <si>
    <t>九重町</t>
  </si>
  <si>
    <t>都城市</t>
  </si>
  <si>
    <t>日南市</t>
  </si>
  <si>
    <t>小林市</t>
  </si>
  <si>
    <t>西都市</t>
  </si>
  <si>
    <t>三股町</t>
  </si>
  <si>
    <t>都農町</t>
  </si>
  <si>
    <t>諸塚村</t>
  </si>
  <si>
    <t>高千穂町</t>
  </si>
  <si>
    <t>日之影町</t>
  </si>
  <si>
    <t>五ヶ瀬町</t>
  </si>
  <si>
    <t>鹿屋市</t>
  </si>
  <si>
    <t>阿久根市</t>
  </si>
  <si>
    <t>姶良市</t>
  </si>
  <si>
    <t>指宿市</t>
  </si>
  <si>
    <t>西之表市</t>
  </si>
  <si>
    <t>垂水市</t>
  </si>
  <si>
    <t>日置市</t>
  </si>
  <si>
    <t>曽於市</t>
  </si>
  <si>
    <t>霧島市</t>
  </si>
  <si>
    <t>いちき串木野市</t>
  </si>
  <si>
    <t>南さつま市</t>
  </si>
  <si>
    <t>志布志市</t>
  </si>
  <si>
    <t>伊佐市</t>
  </si>
  <si>
    <t>三島村</t>
  </si>
  <si>
    <t>十島村</t>
  </si>
  <si>
    <t>湧水町</t>
  </si>
  <si>
    <t>大崎町</t>
  </si>
  <si>
    <t>●「第４号様式①」を完成させるには、「基本情報入力シート」「第４号様式②」から転記される情報が必要です。まずはこれらのシートを完成させてください。</t>
    <rPh sb="2" eb="3">
      <t>ダイ</t>
    </rPh>
    <rPh sb="4" eb="5">
      <t>ゴウ</t>
    </rPh>
    <rPh sb="5" eb="7">
      <t>ヨウシキ</t>
    </rPh>
    <rPh sb="10" eb="12">
      <t>カンセイ</t>
    </rPh>
    <rPh sb="19" eb="21">
      <t>キホン</t>
    </rPh>
    <rPh sb="21" eb="23">
      <t>ジョウホウ</t>
    </rPh>
    <rPh sb="23" eb="25">
      <t>ニュウリョク</t>
    </rPh>
    <rPh sb="30" eb="31">
      <t>ダイ</t>
    </rPh>
    <rPh sb="32" eb="33">
      <t>ゴウ</t>
    </rPh>
    <rPh sb="33" eb="35">
      <t>ヨウシキ</t>
    </rPh>
    <rPh sb="39" eb="41">
      <t>テンキ</t>
    </rPh>
    <rPh sb="44" eb="46">
      <t>ジョウホウ</t>
    </rPh>
    <rPh sb="47" eb="49">
      <t>ヒツヨウ</t>
    </rPh>
    <rPh sb="63" eb="65">
      <t>カンセイ</t>
    </rPh>
    <phoneticPr fontId="34"/>
  </si>
  <si>
    <t>錦江町</t>
  </si>
  <si>
    <t>南大隅町</t>
  </si>
  <si>
    <t>38</t>
  </si>
  <si>
    <t>南種子町</t>
  </si>
  <si>
    <t>大和村</t>
  </si>
  <si>
    <t>宇検村</t>
  </si>
  <si>
    <t>瀬戸内町</t>
  </si>
  <si>
    <t>龍郷町</t>
  </si>
  <si>
    <t>和泊町</t>
  </si>
  <si>
    <t>知名町</t>
  </si>
  <si>
    <t>石垣市</t>
  </si>
  <si>
    <t>浦添市</t>
  </si>
  <si>
    <t>沖縄市</t>
  </si>
  <si>
    <t>うるま市</t>
  </si>
  <si>
    <t>宮古島市</t>
  </si>
  <si>
    <t>今帰仁村</t>
  </si>
  <si>
    <t>金武町</t>
  </si>
  <si>
    <t>読谷村</t>
  </si>
  <si>
    <t>北中城村</t>
  </si>
  <si>
    <t>西原町</t>
  </si>
  <si>
    <t>渡名喜村</t>
  </si>
  <si>
    <t>介護予防認知症対応型通所介護</t>
  </si>
  <si>
    <t>伊平屋村</t>
  </si>
  <si>
    <t>伊是名村</t>
  </si>
  <si>
    <t>久米島町</t>
  </si>
  <si>
    <t>八重瀬町</t>
  </si>
  <si>
    <t>表１　交付率一覧</t>
    <rPh sb="0" eb="1">
      <t>ヒョウ</t>
    </rPh>
    <rPh sb="3" eb="6">
      <t>コウフリツ</t>
    </rPh>
    <rPh sb="6" eb="8">
      <t>イチラン</t>
    </rPh>
    <phoneticPr fontId="34"/>
  </si>
  <si>
    <t>交付率</t>
    <rPh sb="0" eb="3">
      <t>コウフリツ</t>
    </rPh>
    <phoneticPr fontId="34"/>
  </si>
  <si>
    <t>訪問介護</t>
  </si>
  <si>
    <t>地域密着型通所介護</t>
  </si>
  <si>
    <t>介護老人福祉施設</t>
  </si>
  <si>
    <t>地域密着型介護老人福祉施設</t>
  </si>
  <si>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34"/>
  </si>
  <si>
    <t>コード値</t>
    <rPh sb="3" eb="4">
      <t>チ</t>
    </rPh>
    <phoneticPr fontId="34"/>
  </si>
  <si>
    <t>交付率組み合わせ</t>
    <rPh sb="0" eb="3">
      <t>コウフリツ</t>
    </rPh>
    <rPh sb="3" eb="4">
      <t>ク</t>
    </rPh>
    <rPh sb="5" eb="6">
      <t>ア</t>
    </rPh>
    <phoneticPr fontId="34"/>
  </si>
  <si>
    <t>組み合わせ</t>
  </si>
  <si>
    <t>①＋③</t>
  </si>
  <si>
    <t>①＋②＋③</t>
  </si>
  <si>
    <t>A3</t>
  </si>
  <si>
    <t>訪問介護_組合せ</t>
  </si>
  <si>
    <t>定期巡回･随時対応型訪問介護看護_組合せ</t>
  </si>
  <si>
    <t>12</t>
  </si>
  <si>
    <t>訪問入浴介護_組合せ</t>
  </si>
  <si>
    <t>介護予防訪問入浴介護</t>
  </si>
  <si>
    <t>15</t>
  </si>
  <si>
    <t>短期入所生活介護</t>
  </si>
  <si>
    <t>62</t>
  </si>
  <si>
    <t>地域密着型通所介護_組合せ</t>
  </si>
  <si>
    <t>73</t>
  </si>
  <si>
    <t>介護予防通所リハビリテーション</t>
  </si>
  <si>
    <t>66</t>
  </si>
  <si>
    <t>特定施設入居者生活介護</t>
  </si>
  <si>
    <t>33</t>
  </si>
  <si>
    <t>27</t>
  </si>
  <si>
    <t>介護予防特定施設入居者生活介護</t>
  </si>
  <si>
    <t>35</t>
  </si>
  <si>
    <t>地域密着型特定施設入居者生活介護</t>
  </si>
  <si>
    <t>36</t>
  </si>
  <si>
    <t>地域密着型特定施設入居者生活介護_組合せ</t>
  </si>
  <si>
    <t>28</t>
  </si>
  <si>
    <t>地域密着型特定施設入居者生活介護_短期利用型_組合せ</t>
  </si>
  <si>
    <t>72</t>
  </si>
  <si>
    <t>74</t>
  </si>
  <si>
    <t>小規模多機能型居宅介護</t>
  </si>
  <si>
    <t>小規模多機能型居宅介護_組合せ</t>
  </si>
  <si>
    <t>68</t>
  </si>
  <si>
    <t>介護予防小規模多機能型居宅介護</t>
  </si>
  <si>
    <t>75</t>
  </si>
  <si>
    <t>69</t>
  </si>
  <si>
    <t>看護小規模多機能型居宅介護（短期利用型）</t>
    <rPh sb="14" eb="19">
      <t>タンキリヨウガタ</t>
    </rPh>
    <phoneticPr fontId="34"/>
  </si>
  <si>
    <t>79</t>
  </si>
  <si>
    <t>認知症対応型共同生活介護</t>
  </si>
  <si>
    <t>認知症対応型共同生活介護_組合せ</t>
  </si>
  <si>
    <t>認知症対応型共同生活介護（短期利用型）</t>
  </si>
  <si>
    <t>介護予防認知症対応型共同生活介護（短期利用型）</t>
  </si>
  <si>
    <t>51</t>
  </si>
  <si>
    <t>54</t>
  </si>
  <si>
    <t>21</t>
  </si>
  <si>
    <t>52</t>
  </si>
  <si>
    <t>介護予防短期入所療養介護_老健_組合せ</t>
  </si>
  <si>
    <t>短期入所療養介護_病院等_組合せ</t>
  </si>
  <si>
    <t>26</t>
  </si>
  <si>
    <t>介護予防短期入所療養介護_病院等_組合せ</t>
  </si>
  <si>
    <t>2A</t>
  </si>
  <si>
    <t>短期入所療養介護 _医療院_組合せ</t>
  </si>
  <si>
    <t>介護予防短期入所療養介護_医療院_組合せ</t>
  </si>
  <si>
    <t>訪問型サービス_独自_定率_組合せ</t>
  </si>
  <si>
    <t>A4</t>
  </si>
  <si>
    <t>通所型サービス_独自_組合せ</t>
  </si>
  <si>
    <t>A7</t>
  </si>
  <si>
    <t>加算対象外</t>
    <rPh sb="0" eb="2">
      <t>カサン</t>
    </rPh>
    <rPh sb="2" eb="5">
      <t>タイショウガイ</t>
    </rPh>
    <phoneticPr fontId="34"/>
  </si>
  <si>
    <t>介護予防訪問看護_組合せ</t>
  </si>
  <si>
    <t>訪問リハビリテーション組合せ</t>
  </si>
  <si>
    <t>居宅介護支援_組合せ</t>
  </si>
  <si>
    <t>介護予防支援</t>
  </si>
  <si>
    <t>介護予防支援_組合せ</t>
  </si>
  <si>
    <t>組合せ</t>
    <rPh sb="0" eb="2">
      <t>クミアワ</t>
    </rPh>
    <phoneticPr fontId="34"/>
  </si>
  <si>
    <t>③
（賃金改善分又は
職場環境改善分）</t>
    <rPh sb="3" eb="5">
      <t>チンギン</t>
    </rPh>
    <rPh sb="5" eb="7">
      <t>カイゼン</t>
    </rPh>
    <rPh sb="7" eb="8">
      <t>ブン</t>
    </rPh>
    <rPh sb="8" eb="9">
      <t>マタ</t>
    </rPh>
    <rPh sb="11" eb="17">
      <t>ショクバカンキョウカイゼン</t>
    </rPh>
    <rPh sb="17" eb="18">
      <t>ブン</t>
    </rPh>
    <phoneticPr fontId="34"/>
  </si>
  <si>
    <t>うち、賃金改善経費分（①及び②）の合計［円］</t>
    <rPh sb="3" eb="9">
      <t>チンギンカイゼンケイヒ</t>
    </rPh>
    <rPh sb="9" eb="10">
      <t>ブン</t>
    </rPh>
    <rPh sb="12" eb="13">
      <t>オヨ</t>
    </rPh>
    <rPh sb="17" eb="19">
      <t>ゴウケイ</t>
    </rPh>
    <rPh sb="20" eb="21">
      <t>エン</t>
    </rPh>
    <phoneticPr fontId="34"/>
  </si>
  <si>
    <t>①申請時に処遇改善加算の算定又は処遇改善加算に準ずる要件を満たすことを誓約した場合、本実績報告書の提出までに対応した。</t>
  </si>
  <si>
    <t>②申請時にケアプランデータ連携システムへの加入又は生産性向上推進体制加算の算定を誓約した場合、本実績報告書の提出までに対応した。</t>
  </si>
  <si>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34"/>
  </si>
  <si>
    <t>（補助金の概要）</t>
    <rPh sb="1" eb="3">
      <t>ホジョ</t>
    </rPh>
    <rPh sb="3" eb="4">
      <t>キン</t>
    </rPh>
    <rPh sb="5" eb="7">
      <t>ガイヨウ</t>
    </rPh>
    <phoneticPr fontId="34"/>
  </si>
  <si>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34"/>
  </si>
  <si>
    <t>②生産性向上や協働化に取り組む
　事業所の介護職員に対する
　上乗せの賃上げ支援</t>
    <rPh sb="19" eb="20">
      <t>ショ</t>
    </rPh>
    <rPh sb="31" eb="33">
      <t>ウワノ</t>
    </rPh>
    <rPh sb="38" eb="40">
      <t>シエン</t>
    </rPh>
    <phoneticPr fontId="34"/>
  </si>
  <si>
    <t>-</t>
  </si>
  <si>
    <t>サービス
コード</t>
  </si>
  <si>
    <t>（①＋②）/（①＋②＋③）</t>
  </si>
  <si>
    <t>③/（①＋③）</t>
  </si>
  <si>
    <t>③/（①）</t>
  </si>
  <si>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34"/>
  </si>
  <si>
    <t>別記第４号様式①（交付金）</t>
  </si>
  <si>
    <t>賃金改善及び職場環境改善改善の所要額の和が交付金の総額以上となること</t>
    <rPh sb="4" eb="5">
      <t>オヨ</t>
    </rPh>
    <rPh sb="6" eb="12">
      <t>ショクバカンキョウカイゼン</t>
    </rPh>
    <rPh sb="12" eb="14">
      <t>カイゼン</t>
    </rPh>
    <rPh sb="15" eb="17">
      <t>ショヨウ</t>
    </rPh>
    <rPh sb="17" eb="18">
      <t>ガク</t>
    </rPh>
    <rPh sb="19" eb="20">
      <t>ワ</t>
    </rPh>
    <rPh sb="21" eb="23">
      <t>コウフ</t>
    </rPh>
    <rPh sb="23" eb="24">
      <t>カネ</t>
    </rPh>
    <rPh sb="26" eb="27">
      <t>ガク</t>
    </rPh>
    <rPh sb="27" eb="29">
      <t>イジョウ</t>
    </rPh>
    <phoneticPr fontId="34"/>
  </si>
  <si>
    <t>別記第４号様式②（交付金）</t>
  </si>
  <si>
    <t>提出先の都道府県における交付金額の合計（①、②及び③）［円］</t>
    <rPh sb="0" eb="2">
      <t>テイシュツ</t>
    </rPh>
    <rPh sb="2" eb="3">
      <t>サキ</t>
    </rPh>
    <rPh sb="4" eb="8">
      <t>トドウフケン</t>
    </rPh>
    <rPh sb="12" eb="14">
      <t>コウフ</t>
    </rPh>
    <rPh sb="15" eb="16">
      <t>ガク</t>
    </rPh>
    <rPh sb="17" eb="19">
      <t>ゴウケイ</t>
    </rPh>
    <rPh sb="23" eb="24">
      <t>オヨ</t>
    </rPh>
    <rPh sb="28" eb="29">
      <t>エン</t>
    </rPh>
    <phoneticPr fontId="34"/>
  </si>
  <si>
    <r>
      <t>３　交付金を申請した事業所に関する情報（</t>
    </r>
    <r>
      <rPr>
        <b/>
        <u/>
        <sz val="12"/>
        <color theme="1"/>
        <rFont val="ＭＳ Ｐゴシック"/>
      </rPr>
      <t>１の提出先に提出するべき事業所のみを記載</t>
    </r>
    <r>
      <rPr>
        <b/>
        <sz val="12"/>
        <color theme="1"/>
        <rFont val="ＭＳ Ｐゴシック"/>
      </rPr>
      <t>）</t>
    </r>
    <rPh sb="2" eb="4">
      <t>コウフ</t>
    </rPh>
    <rPh sb="4" eb="5">
      <t>カネ</t>
    </rPh>
    <rPh sb="6" eb="8">
      <t>シンセイ</t>
    </rPh>
    <rPh sb="10" eb="12">
      <t>ジギョウ</t>
    </rPh>
    <rPh sb="12" eb="13">
      <t>ショ</t>
    </rPh>
    <rPh sb="14" eb="15">
      <t>カン</t>
    </rPh>
    <rPh sb="17" eb="19">
      <t>ジョウホウ</t>
    </rPh>
    <phoneticPr fontId="34"/>
  </si>
  <si>
    <t>高知県福祉・介護職員処遇改善等支援交付金　実績報告書</t>
    <rPh sb="14" eb="15">
      <t>トウ</t>
    </rPh>
    <rPh sb="17" eb="20">
      <t>コウフキン</t>
    </rPh>
    <rPh sb="21" eb="26">
      <t>ジッセキホウコクショ</t>
    </rPh>
    <phoneticPr fontId="34"/>
  </si>
  <si>
    <t>高知県福祉・介護職員処遇改善等支援交付金実績報告書（施設・事業所別個表）</t>
    <rPh sb="14" eb="15">
      <t>トウ</t>
    </rPh>
    <rPh sb="15" eb="17">
      <t>シエン</t>
    </rPh>
    <rPh sb="17" eb="20">
      <t>コウフキン</t>
    </rPh>
    <rPh sb="20" eb="22">
      <t>ジッセキ</t>
    </rPh>
    <rPh sb="22" eb="25">
      <t>ホウコクショ</t>
    </rPh>
    <rPh sb="26" eb="28">
      <t>シセツ</t>
    </rPh>
    <rPh sb="29" eb="32">
      <t>ジギョウショ</t>
    </rPh>
    <rPh sb="32" eb="33">
      <t>ベツ</t>
    </rPh>
    <rPh sb="33" eb="35">
      <t>コヒョウ</t>
    </rPh>
    <phoneticPr fontId="34"/>
  </si>
  <si>
    <t>処遇改善加算を取得の上、職場環境等要件の更なる充足等に向けて、職場環境改善を計画し実施する事業所（要件は、高知県介護人材確保等事業と同様）。</t>
    <rPh sb="45" eb="48">
      <t>ジギョウショ</t>
    </rPh>
    <rPh sb="53" eb="56">
      <t>コウチケン</t>
    </rPh>
    <phoneticPr fontId="34"/>
  </si>
  <si>
    <t>　 交付金を賃金改善に使用した場合、交付金以外の部分で賃金水準を引き下げていない</t>
    <rPh sb="2" eb="4">
      <t>コウフ</t>
    </rPh>
    <rPh sb="6" eb="8">
      <t>チンギン</t>
    </rPh>
    <rPh sb="18" eb="20">
      <t>コウフ</t>
    </rPh>
    <phoneticPr fontId="34"/>
  </si>
</sst>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0_ "/>
    <numFmt numFmtId="177" formatCode="\(0.0\)"/>
    <numFmt numFmtId="178" formatCode="#,##0_);[Red]\(#,##0\)"/>
    <numFmt numFmtId="179" formatCode="0.0%"/>
  </numFmts>
  <fonts count="5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1"/>
      <color theme="1" tint="0.5"/>
      <name val="ＭＳ Ｐゴシック"/>
      <family val="3"/>
    </font>
    <font>
      <sz val="12"/>
      <color theme="1"/>
      <name val="ＭＳ Ｐゴシック"/>
      <family val="3"/>
    </font>
    <font>
      <b/>
      <sz val="11"/>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b/>
      <sz val="14"/>
      <color theme="1"/>
      <name val="ＭＳ Ｐゴシック"/>
      <family val="3"/>
    </font>
    <font>
      <sz val="10"/>
      <color theme="1"/>
      <name val="ＭＳ Ｐゴシック"/>
      <family val="3"/>
    </font>
    <font>
      <u/>
      <sz val="11"/>
      <color theme="10"/>
      <name val="ＭＳ Ｐゴシック"/>
      <family val="3"/>
    </font>
    <font>
      <sz val="12"/>
      <color theme="1" tint="0.5"/>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4"/>
      <color auto="1"/>
      <name val="ＭＳ Ｐゴシック"/>
      <family val="3"/>
    </font>
    <font>
      <sz val="8"/>
      <color theme="1"/>
      <name val="ＭＳ Ｐゴシック"/>
      <family val="3"/>
    </font>
    <font>
      <sz val="9"/>
      <color theme="1"/>
      <name val="ＭＳ Ｐゴシック"/>
      <family val="3"/>
    </font>
    <font>
      <b/>
      <sz val="11"/>
      <color theme="1"/>
      <name val="ＭＳ Ｐゴシック"/>
      <family val="3"/>
    </font>
    <font>
      <sz val="9"/>
      <color auto="1"/>
      <name val="ＭＳ Ｐゴシック"/>
      <family val="3"/>
    </font>
    <font>
      <b/>
      <sz val="10.5"/>
      <color auto="1"/>
      <name val="ＭＳ Ｐゴシック"/>
      <family val="3"/>
    </font>
    <font>
      <b/>
      <sz val="12"/>
      <color auto="1"/>
      <name val="ＭＳ Ｐゴシック"/>
      <family val="3"/>
    </font>
    <font>
      <b/>
      <sz val="10.5"/>
      <color theme="1"/>
      <name val="ＭＳ Ｐゴシック"/>
      <family val="3"/>
    </font>
    <font>
      <sz val="10.5"/>
      <color theme="1"/>
      <name val="ＭＳ Ｐゴシック"/>
      <family val="3"/>
    </font>
    <font>
      <b/>
      <sz val="9"/>
      <color theme="1"/>
      <name val="ＭＳ Ｐゴシック"/>
      <family val="3"/>
    </font>
    <font>
      <sz val="8.5"/>
      <color theme="1"/>
      <name val="ＭＳ Ｐゴシック"/>
      <family val="3"/>
    </font>
    <font>
      <b/>
      <sz val="10.5"/>
      <color indexed="60"/>
      <name val="ＭＳ Ｐゴシック"/>
      <family val="3"/>
    </font>
    <font>
      <b/>
      <sz val="10"/>
      <color auto="1"/>
      <name val="ＭＳ Ｐゴシック"/>
      <family val="3"/>
    </font>
    <font>
      <sz val="10"/>
      <color theme="0"/>
      <name val="ＭＳ Ｐゴシック"/>
      <family val="3"/>
    </font>
    <font>
      <sz val="11"/>
      <color theme="0"/>
      <name val="ＭＳ Ｐゴシック"/>
      <family val="3"/>
    </font>
    <font>
      <b/>
      <sz val="14"/>
      <color auto="1"/>
      <name val="ＭＳ Ｐゴシック"/>
      <family val="3"/>
    </font>
    <font>
      <sz val="10"/>
      <color rgb="FF000000"/>
      <name val="ＭＳ Ｐゴシック"/>
      <family val="3"/>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7" tint="0.8"/>
        <bgColor indexed="64"/>
      </patternFill>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theme="0" tint="-5.e-002"/>
        <bgColor indexed="64"/>
      </patternFill>
    </fill>
    <fill>
      <patternFill patternType="solid">
        <fgColor rgb="FFFFC000"/>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top style="hair">
        <color indexed="64"/>
      </top>
      <bottom style="hair">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2" fillId="0" borderId="0" applyNumberFormat="0" applyFill="0" applyBorder="0" applyAlignment="0" applyProtection="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507">
    <xf numFmtId="0" fontId="0" fillId="0" borderId="0" xfId="0">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0" xfId="0" applyFont="1" applyAlignment="1">
      <alignment horizontal="left" vertical="center" wrapText="1"/>
    </xf>
    <xf numFmtId="0" fontId="26" fillId="0" borderId="0" xfId="0" applyFont="1" applyAlignment="1">
      <alignment horizontal="left" vertical="top" wrapText="1"/>
    </xf>
    <xf numFmtId="0" fontId="27" fillId="0" borderId="0" xfId="0" applyFont="1">
      <alignment vertical="center"/>
    </xf>
    <xf numFmtId="0" fontId="11" fillId="0" borderId="0" xfId="0" applyFont="1">
      <alignment vertical="center"/>
    </xf>
    <xf numFmtId="0" fontId="28" fillId="0" borderId="0" xfId="0" applyFont="1">
      <alignment vertical="center"/>
    </xf>
    <xf numFmtId="0" fontId="29"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0" xfId="0" applyFont="1" applyBorder="1" applyAlignment="1">
      <alignment horizontal="lef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0" fillId="0" borderId="0" xfId="0" applyAlignment="1">
      <alignment horizontal="right" vertical="top" wrapText="1"/>
    </xf>
    <xf numFmtId="0" fontId="30" fillId="24" borderId="16" xfId="0" applyFont="1" applyFill="1" applyBorder="1" applyAlignment="1" applyProtection="1">
      <alignment horizontal="left" vertical="center"/>
      <protection locked="0"/>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0" fontId="11" fillId="0" borderId="17" xfId="0" applyFont="1" applyBorder="1" applyAlignment="1">
      <alignment horizontal="left" vertical="center"/>
    </xf>
    <xf numFmtId="0" fontId="11" fillId="0" borderId="14" xfId="0" applyFont="1" applyBorder="1" applyAlignment="1">
      <alignment vertical="center"/>
    </xf>
    <xf numFmtId="0" fontId="11" fillId="0" borderId="0" xfId="0" applyFont="1" applyAlignment="1">
      <alignment horizontal="left" vertical="top" wrapText="1"/>
    </xf>
    <xf numFmtId="0" fontId="31" fillId="0" borderId="18" xfId="0" applyFont="1" applyBorder="1" applyAlignment="1">
      <alignment horizontal="center" vertical="center"/>
    </xf>
    <xf numFmtId="0" fontId="31" fillId="0" borderId="0" xfId="0" applyFont="1" applyAlignment="1">
      <alignment horizontal="center" vertical="center"/>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0" fontId="0" fillId="0" borderId="0" xfId="0" applyAlignment="1">
      <alignment vertical="top" wrapText="1"/>
    </xf>
    <xf numFmtId="0" fontId="30" fillId="24" borderId="23" xfId="0" applyFont="1" applyFill="1" applyBorder="1" applyAlignment="1" applyProtection="1">
      <alignment horizontal="left" vertical="center"/>
      <protection locked="0"/>
    </xf>
    <xf numFmtId="49" fontId="29" fillId="24" borderId="24" xfId="0" applyNumberFormat="1" applyFont="1" applyFill="1" applyBorder="1" applyAlignment="1" applyProtection="1">
      <alignment horizontal="center" vertical="center"/>
      <protection locked="0"/>
    </xf>
    <xf numFmtId="49" fontId="29" fillId="24" borderId="14" xfId="0" applyNumberFormat="1" applyFont="1" applyFill="1" applyBorder="1" applyAlignment="1" applyProtection="1">
      <alignment horizontal="center" vertical="center"/>
      <protection locked="0"/>
    </xf>
    <xf numFmtId="49" fontId="29" fillId="24" borderId="17"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0" fontId="30" fillId="24" borderId="26" xfId="0" applyFont="1" applyFill="1" applyBorder="1" applyAlignment="1" applyProtection="1">
      <alignment horizontal="left" vertical="center"/>
      <protection locked="0"/>
    </xf>
    <xf numFmtId="0" fontId="11" fillId="0" borderId="10" xfId="0" applyFont="1" applyBorder="1" applyAlignment="1">
      <alignment horizontal="left" vertical="center" wrapText="1"/>
    </xf>
    <xf numFmtId="0" fontId="11" fillId="0" borderId="27" xfId="0" applyFont="1" applyBorder="1" applyAlignment="1">
      <alignment horizontal="left" vertical="center"/>
    </xf>
    <xf numFmtId="0" fontId="31" fillId="0" borderId="28" xfId="0" applyFont="1" applyBorder="1" applyAlignment="1">
      <alignment horizontal="center" vertical="center"/>
    </xf>
    <xf numFmtId="0" fontId="31" fillId="0" borderId="29" xfId="0" applyFont="1" applyBorder="1" applyAlignment="1">
      <alignment horizontal="center" vertical="center"/>
    </xf>
    <xf numFmtId="49" fontId="29" fillId="24" borderId="30" xfId="0" applyNumberFormat="1" applyFont="1" applyFill="1" applyBorder="1" applyAlignment="1" applyProtection="1">
      <alignment horizontal="center" vertical="center"/>
      <protection locked="0"/>
    </xf>
    <xf numFmtId="49" fontId="29" fillId="24" borderId="31" xfId="0" applyNumberFormat="1"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wrapText="1"/>
      <protection locked="0"/>
    </xf>
    <xf numFmtId="0" fontId="11" fillId="24" borderId="32" xfId="0" applyFont="1" applyFill="1" applyBorder="1" applyAlignment="1" applyProtection="1">
      <alignment horizontal="left" vertical="center" wrapText="1"/>
      <protection locked="0"/>
    </xf>
    <xf numFmtId="0" fontId="11" fillId="24" borderId="33" xfId="0" applyFont="1" applyFill="1" applyBorder="1" applyAlignment="1" applyProtection="1">
      <alignment horizontal="center" vertical="center"/>
      <protection locked="0"/>
    </xf>
    <xf numFmtId="0" fontId="11" fillId="24" borderId="20" xfId="0" applyFont="1" applyFill="1" applyBorder="1" applyAlignment="1" applyProtection="1">
      <alignment horizontal="left" vertical="center" wrapText="1"/>
      <protection locked="0"/>
    </xf>
    <xf numFmtId="0" fontId="11" fillId="24" borderId="20" xfId="0" applyFont="1" applyFill="1" applyBorder="1" applyAlignment="1" applyProtection="1">
      <alignment horizontal="left" vertical="center"/>
      <protection locked="0"/>
    </xf>
    <xf numFmtId="0" fontId="0" fillId="24" borderId="20" xfId="0" applyFill="1" applyBorder="1" applyAlignment="1" applyProtection="1">
      <alignment horizontal="left" vertical="center"/>
      <protection locked="0"/>
    </xf>
    <xf numFmtId="0" fontId="0" fillId="24" borderId="34" xfId="0" applyFill="1" applyBorder="1" applyAlignment="1" applyProtection="1">
      <alignment horizontal="left" vertical="center"/>
      <protection locked="0"/>
    </xf>
    <xf numFmtId="49" fontId="0" fillId="24" borderId="21" xfId="0" applyNumberFormat="1" applyFill="1" applyBorder="1" applyAlignment="1" applyProtection="1">
      <alignment horizontal="left" vertical="center"/>
      <protection locked="0"/>
    </xf>
    <xf numFmtId="0" fontId="0" fillId="24" borderId="35" xfId="0" applyFill="1" applyBorder="1" applyAlignment="1" applyProtection="1">
      <alignment horizontal="left" vertical="center"/>
      <protection locked="0"/>
    </xf>
    <xf numFmtId="0" fontId="32" fillId="24" borderId="36" xfId="53" applyFill="1" applyBorder="1" applyAlignment="1" applyProtection="1">
      <alignment horizontal="left" vertical="center"/>
      <protection locked="0"/>
    </xf>
    <xf numFmtId="0" fontId="11" fillId="0" borderId="11" xfId="0" applyFont="1" applyBorder="1" applyAlignment="1">
      <alignment horizontal="center" vertical="center"/>
    </xf>
    <xf numFmtId="0" fontId="11" fillId="24" borderId="37"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4" xfId="0" applyFont="1" applyFill="1" applyBorder="1" applyAlignment="1" applyProtection="1">
      <alignment vertical="center"/>
      <protection locked="0"/>
    </xf>
    <xf numFmtId="0" fontId="11" fillId="24" borderId="38" xfId="0" applyFont="1" applyFill="1" applyBorder="1" applyAlignment="1" applyProtection="1">
      <alignment vertical="center"/>
      <protection locked="0"/>
    </xf>
    <xf numFmtId="0" fontId="0" fillId="0" borderId="0" xfId="0" applyFont="1">
      <alignment vertical="center"/>
    </xf>
    <xf numFmtId="0" fontId="11" fillId="24" borderId="24" xfId="0" applyFont="1" applyFill="1" applyBorder="1" applyAlignment="1" applyProtection="1">
      <alignment horizontal="left" vertical="center" wrapText="1"/>
      <protection locked="0"/>
    </xf>
    <xf numFmtId="0" fontId="11" fillId="24" borderId="18" xfId="0" applyFont="1" applyFill="1" applyBorder="1" applyAlignment="1" applyProtection="1">
      <alignment horizontal="left" vertical="center" wrapText="1"/>
      <protection locked="0"/>
    </xf>
    <xf numFmtId="0" fontId="11" fillId="24" borderId="39"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wrapText="1"/>
      <protection locked="0"/>
    </xf>
    <xf numFmtId="0" fontId="11" fillId="24" borderId="14" xfId="0" applyFont="1" applyFill="1" applyBorder="1" applyAlignment="1" applyProtection="1">
      <alignment horizontal="left" vertical="center"/>
      <protection locked="0"/>
    </xf>
    <xf numFmtId="0" fontId="0" fillId="24" borderId="14" xfId="0" applyFill="1" applyBorder="1" applyAlignment="1" applyProtection="1">
      <alignment horizontal="left" vertical="center"/>
      <protection locked="0"/>
    </xf>
    <xf numFmtId="0" fontId="0" fillId="24" borderId="11" xfId="0" applyFill="1" applyBorder="1" applyAlignment="1" applyProtection="1">
      <alignment horizontal="left" vertical="center"/>
      <protection locked="0"/>
    </xf>
    <xf numFmtId="49" fontId="0" fillId="24" borderId="17" xfId="0" applyNumberFormat="1" applyFill="1" applyBorder="1" applyAlignment="1" applyProtection="1">
      <alignment horizontal="left" vertical="center"/>
      <protection locked="0"/>
    </xf>
    <xf numFmtId="0" fontId="0" fillId="24" borderId="12" xfId="0" applyFill="1" applyBorder="1" applyAlignment="1" applyProtection="1">
      <alignment horizontal="left" vertical="center"/>
      <protection locked="0"/>
    </xf>
    <xf numFmtId="0" fontId="0" fillId="24" borderId="38" xfId="0" applyFont="1" applyFill="1" applyBorder="1" applyAlignment="1" applyProtection="1">
      <alignment horizontal="left" vertical="center"/>
      <protection locked="0"/>
    </xf>
    <xf numFmtId="0" fontId="11" fillId="24" borderId="40"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0" borderId="39" xfId="0" applyFont="1" applyBorder="1" applyAlignment="1">
      <alignment horizontal="center" vertical="center"/>
    </xf>
    <xf numFmtId="0" fontId="11" fillId="24" borderId="41" xfId="0" applyFont="1" applyFill="1" applyBorder="1" applyAlignment="1" applyProtection="1">
      <alignment vertical="center" wrapText="1"/>
      <protection locked="0"/>
    </xf>
    <xf numFmtId="0" fontId="11" fillId="24" borderId="30" xfId="0" applyFont="1" applyFill="1" applyBorder="1" applyAlignment="1" applyProtection="1">
      <alignment vertical="center" wrapText="1"/>
      <protection locked="0"/>
    </xf>
    <xf numFmtId="0" fontId="11" fillId="0" borderId="11" xfId="0" applyFont="1" applyBorder="1" applyAlignment="1">
      <alignment horizontal="center" vertical="center" wrapText="1"/>
    </xf>
    <xf numFmtId="0" fontId="11" fillId="24" borderId="37" xfId="0" applyFont="1" applyFill="1" applyBorder="1" applyProtection="1">
      <alignment vertical="center"/>
      <protection locked="0"/>
    </xf>
    <xf numFmtId="0" fontId="11" fillId="24" borderId="10" xfId="0" applyFont="1" applyFill="1" applyBorder="1" applyProtection="1">
      <alignment vertical="center"/>
      <protection locked="0"/>
    </xf>
    <xf numFmtId="0" fontId="11" fillId="0" borderId="17" xfId="0" applyFont="1" applyBorder="1" applyAlignment="1">
      <alignment horizontal="center" vertical="center"/>
    </xf>
    <xf numFmtId="0" fontId="11" fillId="24" borderId="40" xfId="0" applyFont="1" applyFill="1" applyBorder="1" applyProtection="1">
      <alignment vertical="center"/>
      <protection locked="0"/>
    </xf>
    <xf numFmtId="0" fontId="11" fillId="24" borderId="17" xfId="0" applyFont="1" applyFill="1" applyBorder="1" applyProtection="1">
      <alignment vertical="center"/>
      <protection locked="0"/>
    </xf>
    <xf numFmtId="0" fontId="11" fillId="24" borderId="42" xfId="0" applyFont="1" applyFill="1" applyBorder="1" applyAlignment="1" applyProtection="1">
      <alignment horizontal="center" vertical="center"/>
      <protection locked="0"/>
    </xf>
    <xf numFmtId="49" fontId="0" fillId="24" borderId="30" xfId="0" applyNumberFormat="1" applyFill="1" applyBorder="1" applyAlignment="1" applyProtection="1">
      <alignment horizontal="left" vertical="center"/>
      <protection locked="0"/>
    </xf>
    <xf numFmtId="0" fontId="11" fillId="0" borderId="43" xfId="0" applyFont="1" applyBorder="1" applyProtection="1">
      <alignment vertical="center"/>
      <protection locked="0"/>
    </xf>
    <xf numFmtId="0" fontId="11" fillId="24" borderId="12" xfId="0" applyFont="1" applyFill="1" applyBorder="1" applyAlignment="1" applyProtection="1">
      <alignment horizontal="left" vertical="center" wrapText="1"/>
      <protection locked="0"/>
    </xf>
    <xf numFmtId="0" fontId="11" fillId="0" borderId="44" xfId="0" applyFont="1" applyBorder="1" applyProtection="1">
      <alignment vertical="center"/>
      <protection locked="0"/>
    </xf>
    <xf numFmtId="0" fontId="11" fillId="24" borderId="41" xfId="0" applyFont="1" applyFill="1" applyBorder="1" applyProtection="1">
      <alignment vertical="center"/>
      <protection locked="0"/>
    </xf>
    <xf numFmtId="0" fontId="11" fillId="24" borderId="30" xfId="0" applyFont="1" applyFill="1" applyBorder="1" applyProtection="1">
      <alignment vertical="center"/>
      <protection locked="0"/>
    </xf>
    <xf numFmtId="0" fontId="0" fillId="25" borderId="0" xfId="0" applyFill="1">
      <alignment vertical="center"/>
    </xf>
    <xf numFmtId="0" fontId="0" fillId="26" borderId="0" xfId="0" applyFill="1">
      <alignment vertical="center"/>
    </xf>
    <xf numFmtId="0" fontId="0" fillId="27" borderId="0" xfId="0" applyFill="1">
      <alignment vertical="center"/>
    </xf>
    <xf numFmtId="0" fontId="11" fillId="24" borderId="37" xfId="0" applyFont="1" applyFill="1" applyBorder="1" applyAlignment="1" applyProtection="1">
      <alignment horizontal="left" vertical="center" wrapText="1"/>
      <protection locked="0"/>
    </xf>
    <xf numFmtId="0" fontId="11" fillId="24" borderId="15" xfId="0" applyFont="1" applyFill="1" applyBorder="1" applyAlignment="1" applyProtection="1">
      <alignment horizontal="left" vertical="center" wrapText="1"/>
      <protection locked="0"/>
    </xf>
    <xf numFmtId="0" fontId="11" fillId="24" borderId="10" xfId="0" applyFont="1" applyFill="1" applyBorder="1" applyAlignment="1" applyProtection="1">
      <alignment horizontal="left" vertical="center"/>
      <protection locked="0"/>
    </xf>
    <xf numFmtId="0" fontId="0" fillId="24" borderId="10" xfId="0" applyFill="1" applyBorder="1" applyAlignment="1" applyProtection="1">
      <alignment horizontal="left" vertical="center"/>
      <protection locked="0"/>
    </xf>
    <xf numFmtId="0" fontId="0" fillId="24" borderId="45" xfId="0" applyFill="1" applyBorder="1" applyAlignment="1" applyProtection="1">
      <alignment horizontal="left" vertical="center"/>
      <protection locked="0"/>
    </xf>
    <xf numFmtId="0" fontId="0" fillId="24" borderId="15" xfId="0" applyFill="1" applyBorder="1" applyAlignment="1" applyProtection="1">
      <alignment horizontal="left" vertical="center"/>
      <protection locked="0"/>
    </xf>
    <xf numFmtId="0" fontId="0" fillId="24" borderId="46" xfId="0" applyFont="1" applyFill="1" applyBorder="1" applyAlignment="1" applyProtection="1">
      <alignment horizontal="left" vertical="center"/>
      <protection locked="0"/>
    </xf>
    <xf numFmtId="0" fontId="11" fillId="0" borderId="30" xfId="0" applyFont="1" applyBorder="1" applyAlignment="1">
      <alignment horizontal="center" vertical="center"/>
    </xf>
    <xf numFmtId="0" fontId="11" fillId="0" borderId="38" xfId="0" applyFont="1" applyBorder="1" applyAlignment="1">
      <alignment horizontal="center" vertical="center"/>
    </xf>
    <xf numFmtId="0" fontId="11" fillId="24" borderId="12" xfId="0" applyFont="1" applyFill="1" applyBorder="1" applyAlignment="1" applyProtection="1">
      <alignment vertical="center" wrapText="1"/>
      <protection locked="0"/>
    </xf>
    <xf numFmtId="0" fontId="11" fillId="24" borderId="14" xfId="0" applyFont="1" applyFill="1" applyBorder="1" applyProtection="1">
      <alignment vertical="center"/>
      <protection locked="0"/>
    </xf>
    <xf numFmtId="0" fontId="11" fillId="24" borderId="38" xfId="0" applyFont="1" applyFill="1" applyBorder="1" applyProtection="1">
      <alignment vertical="center"/>
      <protection locked="0"/>
    </xf>
    <xf numFmtId="0" fontId="11" fillId="24" borderId="47" xfId="0" applyFont="1" applyFill="1" applyBorder="1" applyAlignment="1" applyProtection="1">
      <alignment horizontal="left" vertical="center" wrapText="1"/>
      <protection locked="0"/>
    </xf>
    <xf numFmtId="0" fontId="11" fillId="24" borderId="48" xfId="0" applyFont="1" applyFill="1" applyBorder="1" applyAlignment="1" applyProtection="1">
      <alignment horizontal="left" vertical="center" wrapText="1"/>
      <protection locked="0"/>
    </xf>
    <xf numFmtId="0" fontId="11" fillId="24" borderId="49" xfId="0" applyFont="1" applyFill="1" applyBorder="1" applyAlignment="1" applyProtection="1">
      <alignment horizontal="left" vertical="center" wrapText="1"/>
      <protection locked="0"/>
    </xf>
    <xf numFmtId="0" fontId="11" fillId="24" borderId="50" xfId="0" applyFont="1" applyFill="1" applyBorder="1" applyAlignment="1" applyProtection="1">
      <alignment horizontal="left" vertical="center"/>
      <protection locked="0"/>
    </xf>
    <xf numFmtId="0" fontId="0" fillId="24" borderId="50" xfId="0" applyFill="1" applyBorder="1" applyAlignment="1" applyProtection="1">
      <alignment horizontal="left" vertical="center"/>
      <protection locked="0"/>
    </xf>
    <xf numFmtId="0" fontId="0" fillId="24" borderId="51" xfId="0" applyFill="1" applyBorder="1" applyAlignment="1" applyProtection="1">
      <alignment horizontal="left" vertical="center"/>
      <protection locked="0"/>
    </xf>
    <xf numFmtId="0" fontId="0" fillId="24" borderId="49" xfId="0" applyFill="1" applyBorder="1" applyAlignment="1" applyProtection="1">
      <alignment horizontal="left" vertical="center"/>
      <protection locked="0"/>
    </xf>
    <xf numFmtId="0" fontId="0" fillId="24" borderId="52"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11" fillId="24" borderId="2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38" xfId="0" applyFont="1" applyFill="1" applyBorder="1" applyAlignment="1" applyProtection="1">
      <alignment vertical="center" wrapText="1"/>
      <protection locked="0"/>
    </xf>
    <xf numFmtId="0" fontId="11" fillId="0" borderId="53" xfId="0" applyFont="1" applyBorder="1" applyAlignment="1">
      <alignment horizontal="center" vertical="center"/>
    </xf>
    <xf numFmtId="0" fontId="11" fillId="24" borderId="54"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52" xfId="0" applyFont="1" applyFill="1" applyBorder="1" applyAlignment="1" applyProtection="1">
      <alignment vertical="center" wrapText="1"/>
      <protection locked="0"/>
    </xf>
    <xf numFmtId="0" fontId="11" fillId="28" borderId="14" xfId="0" applyFont="1" applyFill="1" applyBorder="1" applyAlignment="1">
      <alignment horizontal="center" vertical="center" wrapText="1"/>
    </xf>
    <xf numFmtId="0" fontId="11" fillId="28" borderId="14" xfId="0" applyFont="1" applyFill="1" applyBorder="1" applyAlignment="1">
      <alignment horizontal="center" vertical="center"/>
    </xf>
    <xf numFmtId="0" fontId="11" fillId="28" borderId="55" xfId="0" applyFont="1" applyFill="1" applyBorder="1" applyAlignment="1">
      <alignment horizontal="center" vertical="center" wrapText="1"/>
    </xf>
    <xf numFmtId="0" fontId="33" fillId="0" borderId="0" xfId="0" applyFont="1">
      <alignment vertical="center"/>
    </xf>
    <xf numFmtId="0" fontId="24" fillId="28" borderId="0" xfId="0" applyFont="1" applyFill="1" applyAlignment="1">
      <alignment horizontal="left" vertical="center" wrapText="1"/>
    </xf>
    <xf numFmtId="0" fontId="35" fillId="0" borderId="0" xfId="0" applyFont="1">
      <alignment vertical="center"/>
    </xf>
    <xf numFmtId="0" fontId="36" fillId="0" borderId="0" xfId="0" applyFont="1">
      <alignment vertical="center"/>
    </xf>
    <xf numFmtId="0" fontId="28" fillId="28" borderId="0" xfId="0" applyFont="1" applyFill="1">
      <alignment vertical="center"/>
    </xf>
    <xf numFmtId="0" fontId="0" fillId="28" borderId="0" xfId="0" applyFill="1">
      <alignment vertical="center"/>
    </xf>
    <xf numFmtId="0" fontId="37" fillId="28" borderId="0" xfId="0" applyFont="1" applyFill="1" applyAlignment="1">
      <alignment horizontal="center" vertical="center" wrapText="1" shrinkToFit="1"/>
    </xf>
    <xf numFmtId="0" fontId="24" fillId="28" borderId="0" xfId="0" applyFont="1" applyFill="1">
      <alignment vertical="center"/>
    </xf>
    <xf numFmtId="0" fontId="31" fillId="28" borderId="56" xfId="0" applyFont="1" applyFill="1" applyBorder="1" applyAlignment="1">
      <alignment horizontal="center" vertical="center"/>
    </xf>
    <xf numFmtId="0" fontId="31" fillId="28" borderId="57" xfId="0" applyFont="1" applyFill="1" applyBorder="1" applyAlignment="1">
      <alignment horizontal="center" vertical="center"/>
    </xf>
    <xf numFmtId="0" fontId="31" fillId="28" borderId="45" xfId="0" applyFont="1" applyFill="1" applyBorder="1" applyAlignment="1">
      <alignment horizontal="center" vertical="center" wrapText="1"/>
    </xf>
    <xf numFmtId="0" fontId="31" fillId="28" borderId="58" xfId="0" applyFont="1" applyFill="1" applyBorder="1" applyAlignment="1">
      <alignment horizontal="center" vertical="center" wrapText="1"/>
    </xf>
    <xf numFmtId="0" fontId="31" fillId="28" borderId="15" xfId="0" applyFont="1" applyFill="1" applyBorder="1" applyAlignment="1">
      <alignment horizontal="center" vertical="center" wrapText="1"/>
    </xf>
    <xf numFmtId="0" fontId="31" fillId="28" borderId="14" xfId="0" applyFont="1" applyFill="1" applyBorder="1" applyAlignment="1">
      <alignment horizontal="center" vertical="center"/>
    </xf>
    <xf numFmtId="0" fontId="35" fillId="28" borderId="0" xfId="0" applyFont="1" applyFill="1" applyAlignment="1">
      <alignment horizontal="center" vertical="center"/>
    </xf>
    <xf numFmtId="0" fontId="24" fillId="28" borderId="0" xfId="0" applyFont="1" applyFill="1" applyAlignment="1">
      <alignment horizontal="left" vertical="center"/>
    </xf>
    <xf numFmtId="0" fontId="31" fillId="0" borderId="45" xfId="0" applyFont="1" applyBorder="1" applyAlignment="1">
      <alignment horizontal="left" vertical="center"/>
    </xf>
    <xf numFmtId="0" fontId="31" fillId="28" borderId="59" xfId="0" applyFont="1" applyFill="1" applyBorder="1" applyAlignment="1">
      <alignment horizontal="left" vertical="center"/>
    </xf>
    <xf numFmtId="0" fontId="31" fillId="0" borderId="10" xfId="0" applyFont="1" applyBorder="1" applyAlignment="1">
      <alignment horizontal="left" vertical="center"/>
    </xf>
    <xf numFmtId="0" fontId="31" fillId="28" borderId="45" xfId="0" applyFont="1" applyFill="1" applyBorder="1" applyAlignment="1">
      <alignment horizontal="left" vertical="center" wrapText="1" shrinkToFit="1"/>
    </xf>
    <xf numFmtId="0" fontId="31" fillId="28" borderId="59" xfId="0" applyFont="1" applyFill="1" applyBorder="1" applyAlignment="1">
      <alignment horizontal="left" vertical="center" wrapText="1" shrinkToFit="1"/>
    </xf>
    <xf numFmtId="0" fontId="31" fillId="28" borderId="15" xfId="0" applyFont="1" applyFill="1" applyBorder="1" applyAlignment="1">
      <alignment horizontal="left" vertical="center" wrapText="1" shrinkToFit="1"/>
    </xf>
    <xf numFmtId="0" fontId="31" fillId="28" borderId="0" xfId="0" applyFont="1" applyFill="1" applyAlignment="1">
      <alignment horizontal="left" vertical="center"/>
    </xf>
    <xf numFmtId="0" fontId="31" fillId="28" borderId="10" xfId="0" applyFont="1" applyFill="1" applyBorder="1" applyAlignment="1">
      <alignment horizontal="center" vertical="center"/>
    </xf>
    <xf numFmtId="0" fontId="38" fillId="24" borderId="10" xfId="0" applyFont="1" applyFill="1" applyBorder="1" applyAlignment="1" applyProtection="1">
      <alignment horizontal="left" vertical="center" wrapText="1"/>
      <protection locked="0"/>
    </xf>
    <xf numFmtId="0" fontId="38" fillId="28" borderId="0" xfId="0" applyFont="1" applyFill="1" applyAlignment="1">
      <alignment horizontal="left" vertical="top" wrapText="1"/>
    </xf>
    <xf numFmtId="0" fontId="39" fillId="28" borderId="0" xfId="0" applyFont="1" applyFill="1" applyAlignment="1">
      <alignment horizontal="left" vertical="center" wrapText="1"/>
    </xf>
    <xf numFmtId="0" fontId="40" fillId="28" borderId="0" xfId="0" applyFont="1" applyFill="1" applyAlignment="1">
      <alignment horizontal="left" vertical="center"/>
    </xf>
    <xf numFmtId="0" fontId="41" fillId="24" borderId="60" xfId="0" applyFont="1" applyFill="1" applyBorder="1" applyAlignment="1" applyProtection="1">
      <alignment horizontal="center" vertical="center" wrapText="1"/>
      <protection locked="0"/>
    </xf>
    <xf numFmtId="0" fontId="38" fillId="28" borderId="0" xfId="0" applyFont="1" applyFill="1" applyAlignment="1">
      <alignment horizontal="left" vertical="top"/>
    </xf>
    <xf numFmtId="0" fontId="38" fillId="0" borderId="10" xfId="0" applyFont="1" applyBorder="1" applyAlignment="1" applyProtection="1">
      <alignment horizontal="left" vertical="top" wrapText="1"/>
      <protection locked="0"/>
    </xf>
    <xf numFmtId="0" fontId="40" fillId="0" borderId="61" xfId="0" applyFont="1" applyBorder="1" applyAlignment="1">
      <alignment horizontal="left" vertical="center"/>
    </xf>
    <xf numFmtId="49" fontId="0" fillId="28" borderId="62" xfId="0" applyNumberFormat="1" applyFill="1" applyBorder="1">
      <alignment vertical="center"/>
    </xf>
    <xf numFmtId="0" fontId="42" fillId="28" borderId="63" xfId="0" applyFont="1" applyFill="1" applyBorder="1" applyAlignment="1">
      <alignment vertical="center" wrapText="1"/>
    </xf>
    <xf numFmtId="0" fontId="42" fillId="28" borderId="63" xfId="0" applyFont="1" applyFill="1" applyBorder="1">
      <alignment vertical="center"/>
    </xf>
    <xf numFmtId="0" fontId="0" fillId="28" borderId="64" xfId="0" applyFill="1" applyBorder="1">
      <alignment vertical="center"/>
    </xf>
    <xf numFmtId="0" fontId="38" fillId="28" borderId="65" xfId="0" applyFont="1" applyFill="1" applyBorder="1" applyAlignment="1">
      <alignment horizontal="left" vertical="top" wrapText="1"/>
    </xf>
    <xf numFmtId="0" fontId="0" fillId="28" borderId="0" xfId="0" applyFill="1" applyAlignment="1">
      <alignment horizontal="center" vertical="center"/>
    </xf>
    <xf numFmtId="0" fontId="43" fillId="28" borderId="0" xfId="0" applyFont="1" applyFill="1">
      <alignment vertical="center"/>
    </xf>
    <xf numFmtId="0" fontId="35" fillId="28" borderId="0" xfId="0" applyFont="1" applyFill="1">
      <alignment vertical="center"/>
    </xf>
    <xf numFmtId="0" fontId="35" fillId="29" borderId="10" xfId="0" applyFont="1" applyFill="1" applyBorder="1" applyAlignment="1">
      <alignment horizontal="left" vertical="center"/>
    </xf>
    <xf numFmtId="0" fontId="41" fillId="0" borderId="58" xfId="0" applyFont="1" applyBorder="1" applyAlignment="1">
      <alignment horizontal="left" vertical="center"/>
    </xf>
    <xf numFmtId="0" fontId="41" fillId="0" borderId="66" xfId="0" applyFont="1" applyBorder="1" applyAlignment="1">
      <alignment horizontal="left" vertical="center"/>
    </xf>
    <xf numFmtId="0" fontId="41" fillId="0" borderId="57" xfId="0" applyFont="1" applyBorder="1" applyAlignment="1">
      <alignment horizontal="left" vertical="center"/>
    </xf>
    <xf numFmtId="0" fontId="0" fillId="28" borderId="0" xfId="0" applyFill="1" applyAlignment="1">
      <alignment horizontal="left" vertical="center"/>
    </xf>
    <xf numFmtId="0" fontId="41" fillId="0" borderId="10" xfId="0" applyFont="1" applyBorder="1" applyAlignment="1">
      <alignment horizontal="left" vertical="center" wrapText="1"/>
    </xf>
    <xf numFmtId="0" fontId="41" fillId="0" borderId="10" xfId="0" applyFont="1" applyBorder="1" applyAlignment="1">
      <alignment horizontal="left" vertical="center"/>
    </xf>
    <xf numFmtId="0" fontId="41" fillId="0" borderId="15" xfId="0" applyFont="1" applyBorder="1" applyAlignment="1">
      <alignment horizontal="left" vertical="center"/>
    </xf>
    <xf numFmtId="0" fontId="41" fillId="28" borderId="0" xfId="0" applyFont="1" applyFill="1" applyAlignment="1">
      <alignment horizontal="left" vertical="center"/>
    </xf>
    <xf numFmtId="0" fontId="41" fillId="0" borderId="15" xfId="0" quotePrefix="1" applyFont="1" applyBorder="1" applyAlignment="1">
      <alignment horizontal="left" vertical="center"/>
    </xf>
    <xf numFmtId="0" fontId="0" fillId="0" borderId="0" xfId="0" applyAlignment="1">
      <alignment horizontal="center" vertical="center"/>
    </xf>
    <xf numFmtId="0" fontId="11" fillId="28" borderId="0" xfId="0" applyFont="1" applyFill="1">
      <alignment vertical="center"/>
    </xf>
    <xf numFmtId="0" fontId="31" fillId="28" borderId="0" xfId="0" applyFont="1" applyFill="1" applyBorder="1" applyAlignment="1">
      <alignment horizontal="left" vertical="center" wrapText="1" shrinkToFit="1"/>
    </xf>
    <xf numFmtId="0" fontId="31" fillId="28" borderId="67" xfId="0" applyFont="1" applyFill="1" applyBorder="1" applyAlignment="1">
      <alignment horizontal="left" vertical="center" wrapText="1" shrinkToFit="1"/>
    </xf>
    <xf numFmtId="0" fontId="38" fillId="28" borderId="0" xfId="0" applyFont="1" applyFill="1" applyAlignment="1">
      <alignment horizontal="left" vertical="center" wrapText="1"/>
    </xf>
    <xf numFmtId="0" fontId="39" fillId="0" borderId="21" xfId="0" applyFont="1" applyBorder="1" applyAlignment="1">
      <alignment horizontal="left" vertical="center" wrapText="1"/>
    </xf>
    <xf numFmtId="0" fontId="0" fillId="28" borderId="65" xfId="0" applyFill="1" applyBorder="1">
      <alignment vertical="center"/>
    </xf>
    <xf numFmtId="0" fontId="41" fillId="28" borderId="0" xfId="0" applyFont="1" applyFill="1">
      <alignment vertical="center"/>
    </xf>
    <xf numFmtId="0" fontId="44" fillId="28" borderId="0" xfId="0" applyFont="1" applyFill="1">
      <alignment vertical="center"/>
    </xf>
    <xf numFmtId="0" fontId="45" fillId="28" borderId="0" xfId="0" applyFont="1" applyFill="1">
      <alignment vertical="center"/>
    </xf>
    <xf numFmtId="0" fontId="42" fillId="28" borderId="61" xfId="0" applyFont="1" applyFill="1" applyBorder="1">
      <alignment vertical="center"/>
    </xf>
    <xf numFmtId="0" fontId="42" fillId="28" borderId="0" xfId="0" applyFont="1" applyFill="1">
      <alignment vertical="center"/>
    </xf>
    <xf numFmtId="0" fontId="41" fillId="0" borderId="68" xfId="0" applyFont="1" applyBorder="1" applyAlignment="1">
      <alignment horizontal="left" vertical="center"/>
    </xf>
    <xf numFmtId="0" fontId="41" fillId="0" borderId="69" xfId="0" applyFont="1" applyBorder="1" applyAlignment="1">
      <alignment horizontal="left" vertical="center"/>
    </xf>
    <xf numFmtId="0" fontId="41" fillId="0" borderId="70" xfId="0" applyFont="1" applyBorder="1" applyAlignment="1">
      <alignment horizontal="left" vertical="center"/>
    </xf>
    <xf numFmtId="0" fontId="41" fillId="0" borderId="17" xfId="0" applyFont="1" applyBorder="1" applyAlignment="1">
      <alignment horizontal="left" vertical="center"/>
    </xf>
    <xf numFmtId="0" fontId="41" fillId="0" borderId="17" xfId="0" applyFont="1" applyBorder="1" applyAlignment="1">
      <alignment horizontal="left" vertical="center" wrapText="1"/>
    </xf>
    <xf numFmtId="0" fontId="31" fillId="0" borderId="17" xfId="0" applyFont="1" applyBorder="1" applyAlignment="1">
      <alignment horizontal="left" vertical="center"/>
    </xf>
    <xf numFmtId="0" fontId="39" fillId="0" borderId="17" xfId="0" applyFont="1" applyBorder="1" applyAlignment="1">
      <alignment horizontal="left" vertical="center" wrapText="1"/>
    </xf>
    <xf numFmtId="0" fontId="42" fillId="28" borderId="0" xfId="0" applyFont="1" applyFill="1" applyAlignment="1">
      <alignment vertical="center" wrapText="1"/>
    </xf>
    <xf numFmtId="0" fontId="0" fillId="28" borderId="61" xfId="0" applyFill="1" applyBorder="1">
      <alignment vertical="center"/>
    </xf>
    <xf numFmtId="0" fontId="42" fillId="28" borderId="0" xfId="0" applyFont="1" applyFill="1" applyAlignment="1">
      <alignment horizontal="left" vertical="center" wrapText="1"/>
    </xf>
    <xf numFmtId="0" fontId="44" fillId="28" borderId="0" xfId="0" applyFont="1" applyFill="1" applyAlignment="1">
      <alignment horizontal="center" vertical="center"/>
    </xf>
    <xf numFmtId="0" fontId="31" fillId="28" borderId="58" xfId="0" applyFont="1" applyFill="1" applyBorder="1" applyAlignment="1">
      <alignment vertical="center"/>
    </xf>
    <xf numFmtId="0" fontId="31" fillId="28" borderId="57" xfId="0" applyFont="1" applyFill="1" applyBorder="1" applyAlignment="1">
      <alignment vertical="center" wrapText="1"/>
    </xf>
    <xf numFmtId="0" fontId="31" fillId="28" borderId="58" xfId="0" applyFont="1" applyFill="1" applyBorder="1">
      <alignment vertical="center"/>
    </xf>
    <xf numFmtId="0" fontId="31" fillId="28" borderId="59" xfId="0" applyFont="1" applyFill="1" applyBorder="1" applyAlignment="1">
      <alignment vertical="center"/>
    </xf>
    <xf numFmtId="0" fontId="31" fillId="28" borderId="15" xfId="0" applyFont="1" applyFill="1" applyBorder="1" applyAlignment="1">
      <alignment vertical="center"/>
    </xf>
    <xf numFmtId="0" fontId="31" fillId="28" borderId="12" xfId="0" applyFont="1" applyFill="1" applyBorder="1" applyAlignment="1">
      <alignment horizontal="center" vertical="center"/>
    </xf>
    <xf numFmtId="0" fontId="44" fillId="24" borderId="43" xfId="0" applyFont="1" applyFill="1" applyBorder="1" applyAlignment="1" applyProtection="1">
      <alignment horizontal="center" vertical="center"/>
      <protection locked="0"/>
    </xf>
    <xf numFmtId="0" fontId="31" fillId="28" borderId="68" xfId="0" applyFont="1" applyFill="1" applyBorder="1" applyAlignment="1">
      <alignment vertical="center"/>
    </xf>
    <xf numFmtId="0" fontId="44" fillId="24" borderId="60" xfId="0" applyFont="1" applyFill="1" applyBorder="1" applyAlignment="1" applyProtection="1">
      <alignment horizontal="center" vertical="center"/>
      <protection locked="0"/>
    </xf>
    <xf numFmtId="0" fontId="31" fillId="28" borderId="14" xfId="0" applyFont="1" applyFill="1" applyBorder="1" applyAlignment="1">
      <alignment horizontal="center" vertical="center" shrinkToFit="1"/>
    </xf>
    <xf numFmtId="0" fontId="35" fillId="28" borderId="0" xfId="0" applyFont="1" applyFill="1" applyAlignment="1">
      <alignment vertical="center" shrinkToFit="1"/>
    </xf>
    <xf numFmtId="0" fontId="38" fillId="28" borderId="0" xfId="0" applyFont="1" applyFill="1" applyAlignment="1">
      <alignment horizontal="left" vertical="center"/>
    </xf>
    <xf numFmtId="0" fontId="41" fillId="28" borderId="71" xfId="0" applyFont="1" applyFill="1" applyBorder="1" applyAlignment="1">
      <alignment horizontal="left" vertical="center"/>
    </xf>
    <xf numFmtId="0" fontId="41" fillId="28" borderId="72" xfId="0" applyFont="1" applyFill="1" applyBorder="1" applyAlignment="1">
      <alignment horizontal="left" vertical="center"/>
    </xf>
    <xf numFmtId="0" fontId="41" fillId="28" borderId="73" xfId="0" applyFont="1" applyFill="1" applyBorder="1" applyAlignment="1">
      <alignment horizontal="left" vertical="center"/>
    </xf>
    <xf numFmtId="0" fontId="31" fillId="28" borderId="10" xfId="0" applyFont="1" applyFill="1" applyBorder="1">
      <alignment vertical="center"/>
    </xf>
    <xf numFmtId="0" fontId="38" fillId="24" borderId="10" xfId="0" applyFont="1" applyFill="1" applyBorder="1" applyAlignment="1" applyProtection="1">
      <alignment horizontal="center" vertical="center" shrinkToFit="1"/>
      <protection locked="0"/>
    </xf>
    <xf numFmtId="0" fontId="44" fillId="28" borderId="0" xfId="0" applyFont="1" applyFill="1" applyAlignment="1">
      <alignment vertical="center" wrapText="1"/>
    </xf>
    <xf numFmtId="0" fontId="31" fillId="28" borderId="17" xfId="0" applyFont="1" applyFill="1" applyBorder="1">
      <alignment vertical="center"/>
    </xf>
    <xf numFmtId="0" fontId="44" fillId="28" borderId="0" xfId="0" applyFont="1" applyFill="1" applyAlignment="1">
      <alignment horizontal="center" vertical="center" wrapText="1"/>
    </xf>
    <xf numFmtId="0" fontId="44" fillId="28" borderId="0" xfId="0" applyFont="1" applyFill="1" applyAlignment="1">
      <alignment horizontal="left" vertical="center" shrinkToFit="1"/>
    </xf>
    <xf numFmtId="0" fontId="46" fillId="28" borderId="0" xfId="0" applyFont="1" applyFill="1" applyAlignment="1">
      <alignment horizontal="center" vertical="center"/>
    </xf>
    <xf numFmtId="176" fontId="41" fillId="28" borderId="0" xfId="0" applyNumberFormat="1" applyFont="1" applyFill="1">
      <alignment vertical="center"/>
    </xf>
    <xf numFmtId="0" fontId="44" fillId="28" borderId="0" xfId="0" applyFont="1" applyFill="1" applyAlignment="1">
      <alignment vertical="center" shrinkToFit="1"/>
    </xf>
    <xf numFmtId="0" fontId="46" fillId="28" borderId="0" xfId="0" applyFont="1" applyFill="1" applyAlignment="1">
      <alignment horizontal="center" vertical="center" shrinkToFit="1"/>
    </xf>
    <xf numFmtId="0" fontId="31" fillId="0" borderId="11" xfId="0" applyFont="1" applyBorder="1" applyAlignment="1">
      <alignment horizontal="left" vertical="center"/>
    </xf>
    <xf numFmtId="0" fontId="31" fillId="0" borderId="30" xfId="0" applyFont="1" applyBorder="1" applyAlignment="1">
      <alignment horizontal="left" vertical="center"/>
    </xf>
    <xf numFmtId="0" fontId="31" fillId="0" borderId="14" xfId="0" applyFont="1" applyBorder="1" applyAlignment="1">
      <alignment horizontal="left" vertical="center"/>
    </xf>
    <xf numFmtId="0" fontId="28" fillId="28" borderId="43" xfId="0" applyFont="1" applyFill="1" applyBorder="1" applyAlignment="1">
      <alignment horizontal="center" vertical="center"/>
    </xf>
    <xf numFmtId="176" fontId="31" fillId="0" borderId="11" xfId="0" quotePrefix="1" applyNumberFormat="1" applyFont="1" applyBorder="1" applyAlignment="1">
      <alignment horizontal="right" vertical="center"/>
    </xf>
    <xf numFmtId="176" fontId="31" fillId="0" borderId="10" xfId="0" quotePrefix="1" applyNumberFormat="1" applyFont="1" applyBorder="1" applyAlignment="1">
      <alignment horizontal="right" vertical="center"/>
    </xf>
    <xf numFmtId="176" fontId="31" fillId="24" borderId="14" xfId="0" applyNumberFormat="1" applyFont="1" applyFill="1" applyBorder="1" applyAlignment="1" applyProtection="1">
      <alignment vertical="center"/>
      <protection locked="0"/>
    </xf>
    <xf numFmtId="176" fontId="31" fillId="0" borderId="14" xfId="0" applyNumberFormat="1" applyFont="1" applyBorder="1" applyAlignment="1" applyProtection="1">
      <alignment vertical="center"/>
      <protection locked="0"/>
    </xf>
    <xf numFmtId="0" fontId="38" fillId="0" borderId="0" xfId="0" applyFont="1" applyAlignment="1">
      <alignment horizontal="left" vertical="top" wrapText="1"/>
    </xf>
    <xf numFmtId="176" fontId="31" fillId="0" borderId="17" xfId="0" quotePrefix="1" applyNumberFormat="1" applyFont="1" applyBorder="1" applyAlignment="1">
      <alignment horizontal="right" vertical="center"/>
    </xf>
    <xf numFmtId="176" fontId="31" fillId="24" borderId="30" xfId="0" applyNumberFormat="1" applyFont="1" applyFill="1" applyBorder="1" applyAlignment="1" applyProtection="1">
      <alignment vertical="center"/>
      <protection locked="0"/>
    </xf>
    <xf numFmtId="0" fontId="28" fillId="28" borderId="44" xfId="0" applyFont="1" applyFill="1" applyBorder="1" applyAlignment="1">
      <alignment horizontal="center" vertical="center"/>
    </xf>
    <xf numFmtId="176" fontId="31" fillId="0" borderId="30" xfId="0" quotePrefix="1" applyNumberFormat="1" applyFont="1" applyBorder="1" applyAlignment="1">
      <alignment horizontal="right" vertical="center"/>
    </xf>
    <xf numFmtId="0" fontId="35" fillId="0" borderId="30" xfId="0" applyFont="1" applyBorder="1" applyAlignment="1">
      <alignment horizontal="center" vertical="center"/>
    </xf>
    <xf numFmtId="0" fontId="31" fillId="0" borderId="30" xfId="0" applyFont="1" applyBorder="1" applyAlignment="1">
      <alignment horizontal="center" vertical="center"/>
    </xf>
    <xf numFmtId="0" fontId="41" fillId="28" borderId="0" xfId="0" applyFont="1" applyFill="1" applyAlignment="1">
      <alignment horizontal="center" vertical="center"/>
    </xf>
    <xf numFmtId="0" fontId="35" fillId="0" borderId="17" xfId="0" applyFont="1" applyBorder="1" applyAlignment="1">
      <alignment horizontal="center" vertical="center"/>
    </xf>
    <xf numFmtId="0" fontId="39" fillId="0" borderId="30" xfId="0" applyFont="1" applyBorder="1" applyAlignment="1">
      <alignment horizontal="left" vertical="center" wrapText="1"/>
    </xf>
    <xf numFmtId="0" fontId="39" fillId="0" borderId="27" xfId="0" applyFont="1" applyBorder="1" applyAlignment="1">
      <alignment horizontal="left" vertical="center" wrapText="1"/>
    </xf>
    <xf numFmtId="0" fontId="28" fillId="28" borderId="74" xfId="0" applyFont="1" applyFill="1" applyBorder="1" applyAlignment="1">
      <alignment horizontal="center" vertical="center"/>
    </xf>
    <xf numFmtId="0" fontId="24" fillId="30" borderId="60" xfId="0" applyFont="1" applyFill="1" applyBorder="1" applyAlignment="1">
      <alignment horizontal="center" vertical="center"/>
    </xf>
    <xf numFmtId="0" fontId="47" fillId="28" borderId="0" xfId="0" applyFont="1" applyFill="1" applyAlignment="1">
      <alignment vertical="center" shrinkToFit="1"/>
    </xf>
    <xf numFmtId="0" fontId="24" fillId="30" borderId="75" xfId="0" applyFont="1" applyFill="1" applyBorder="1" applyAlignment="1">
      <alignment horizontal="center" vertical="center"/>
    </xf>
    <xf numFmtId="0" fontId="24" fillId="30" borderId="76" xfId="0" applyFont="1" applyFill="1" applyBorder="1" applyAlignment="1">
      <alignment horizontal="center" vertical="center"/>
    </xf>
    <xf numFmtId="0" fontId="38" fillId="0" borderId="14" xfId="0" applyFont="1" applyBorder="1" applyAlignment="1" applyProtection="1">
      <alignment horizontal="left" vertical="top" wrapText="1"/>
      <protection locked="0"/>
    </xf>
    <xf numFmtId="177" fontId="12" fillId="28" borderId="0" xfId="0" applyNumberFormat="1" applyFont="1" applyFill="1" applyAlignment="1">
      <alignment horizontal="center" vertical="center"/>
    </xf>
    <xf numFmtId="0" fontId="0" fillId="28" borderId="77" xfId="0" applyFill="1" applyBorder="1">
      <alignment vertical="center"/>
    </xf>
    <xf numFmtId="0" fontId="42" fillId="28" borderId="78" xfId="0" applyFont="1" applyFill="1" applyBorder="1" applyAlignment="1">
      <alignment vertical="center" wrapText="1"/>
    </xf>
    <xf numFmtId="0" fontId="48" fillId="28" borderId="78" xfId="0" applyFont="1" applyFill="1" applyBorder="1" applyAlignment="1">
      <alignment horizontal="left" vertical="center"/>
    </xf>
    <xf numFmtId="0" fontId="36" fillId="28" borderId="78" xfId="0" applyFont="1" applyFill="1" applyBorder="1" applyAlignment="1">
      <alignment horizontal="center" vertical="center"/>
    </xf>
    <xf numFmtId="0" fontId="0" fillId="28" borderId="79" xfId="0" applyFill="1" applyBorder="1">
      <alignment vertical="center"/>
    </xf>
    <xf numFmtId="0" fontId="41" fillId="0" borderId="80" xfId="0" applyFont="1" applyBorder="1" applyAlignment="1">
      <alignment horizontal="left" vertical="center"/>
    </xf>
    <xf numFmtId="0" fontId="41" fillId="0" borderId="81" xfId="0" applyFont="1" applyBorder="1" applyAlignment="1">
      <alignment horizontal="left" vertical="center"/>
    </xf>
    <xf numFmtId="0" fontId="41" fillId="0" borderId="82" xfId="0" applyFont="1" applyBorder="1" applyAlignment="1">
      <alignment horizontal="left" vertical="center"/>
    </xf>
    <xf numFmtId="0" fontId="41" fillId="0" borderId="30" xfId="0" applyFont="1" applyBorder="1" applyAlignment="1">
      <alignment horizontal="left" vertical="center"/>
    </xf>
    <xf numFmtId="0" fontId="41" fillId="0" borderId="30" xfId="0" applyFont="1" applyBorder="1" applyAlignment="1">
      <alignment horizontal="left" vertical="center" wrapText="1"/>
    </xf>
    <xf numFmtId="0" fontId="31" fillId="28" borderId="83" xfId="0" applyFont="1" applyFill="1" applyBorder="1" applyAlignment="1">
      <alignment vertical="center"/>
    </xf>
    <xf numFmtId="0" fontId="31" fillId="28" borderId="84" xfId="0" applyFont="1" applyFill="1" applyBorder="1" applyAlignment="1">
      <alignment vertical="center" wrapText="1"/>
    </xf>
    <xf numFmtId="0" fontId="31" fillId="28" borderId="30" xfId="0" applyFont="1" applyFill="1" applyBorder="1">
      <alignment vertical="center"/>
    </xf>
    <xf numFmtId="0" fontId="31" fillId="28" borderId="13" xfId="0" applyFont="1" applyFill="1" applyBorder="1" applyAlignment="1">
      <alignment vertical="center"/>
    </xf>
    <xf numFmtId="0" fontId="31" fillId="28" borderId="12" xfId="0" applyFont="1" applyFill="1" applyBorder="1" applyAlignment="1">
      <alignment vertical="center"/>
    </xf>
    <xf numFmtId="0" fontId="24" fillId="28" borderId="0" xfId="0" applyFont="1" applyFill="1" applyAlignment="1">
      <alignment horizontal="center" vertical="center"/>
    </xf>
    <xf numFmtId="0" fontId="31" fillId="28" borderId="0" xfId="0" applyFont="1" applyFill="1" applyAlignment="1">
      <alignment horizontal="center" vertical="center"/>
    </xf>
    <xf numFmtId="0" fontId="38" fillId="28" borderId="0" xfId="0" applyFont="1" applyFill="1" applyAlignment="1">
      <alignment vertical="top" wrapText="1"/>
    </xf>
    <xf numFmtId="0" fontId="36" fillId="28" borderId="0" xfId="0" applyFont="1" applyFill="1">
      <alignment vertical="center"/>
    </xf>
    <xf numFmtId="0" fontId="38" fillId="28" borderId="0" xfId="0" applyFont="1" applyFill="1" applyAlignment="1">
      <alignment vertical="top"/>
    </xf>
    <xf numFmtId="0" fontId="35" fillId="29" borderId="14" xfId="0" applyFont="1" applyFill="1" applyBorder="1" applyAlignment="1">
      <alignment horizontal="left" vertical="center"/>
    </xf>
    <xf numFmtId="0" fontId="49" fillId="30" borderId="12" xfId="0" applyFont="1" applyFill="1" applyBorder="1" applyAlignment="1">
      <alignment horizontal="left" vertical="center"/>
    </xf>
    <xf numFmtId="0" fontId="49" fillId="30" borderId="14" xfId="0" applyFont="1" applyFill="1" applyBorder="1" applyAlignment="1">
      <alignment horizontal="left" vertical="center"/>
    </xf>
    <xf numFmtId="0" fontId="49" fillId="28" borderId="0" xfId="0" applyFont="1" applyFill="1" applyAlignment="1">
      <alignment horizontal="left" vertical="center"/>
    </xf>
    <xf numFmtId="0" fontId="24" fillId="0" borderId="43" xfId="0" applyFont="1" applyBorder="1" applyAlignment="1">
      <alignment horizontal="left" vertical="center"/>
    </xf>
    <xf numFmtId="0" fontId="24" fillId="0" borderId="0" xfId="0" applyFont="1" applyBorder="1" applyAlignment="1">
      <alignment horizontal="left" vertical="center"/>
    </xf>
    <xf numFmtId="0" fontId="47" fillId="0" borderId="0" xfId="0" applyFont="1" applyAlignment="1">
      <alignment vertical="center" shrinkToFit="1"/>
    </xf>
    <xf numFmtId="0" fontId="24" fillId="0" borderId="43" xfId="0" applyFont="1" applyBorder="1" applyAlignment="1">
      <alignment horizontal="left" vertical="center" shrinkToFit="1"/>
    </xf>
    <xf numFmtId="0" fontId="24" fillId="28" borderId="43" xfId="0" applyFont="1" applyFill="1" applyBorder="1" applyAlignment="1">
      <alignment horizontal="left" vertical="center" wrapText="1"/>
    </xf>
    <xf numFmtId="0" fontId="24" fillId="0" borderId="44" xfId="0" applyFont="1" applyBorder="1" applyAlignment="1">
      <alignment horizontal="left" vertical="center" shrinkToFit="1"/>
    </xf>
    <xf numFmtId="0" fontId="0" fillId="0" borderId="0" xfId="0" applyProtection="1">
      <alignment vertical="center"/>
      <protection locked="0"/>
    </xf>
    <xf numFmtId="0" fontId="0" fillId="24" borderId="0" xfId="0" applyFill="1">
      <alignment vertical="center"/>
    </xf>
    <xf numFmtId="0" fontId="50" fillId="0" borderId="0" xfId="0" applyFont="1">
      <alignment vertical="center"/>
    </xf>
    <xf numFmtId="0" fontId="51" fillId="0" borderId="0" xfId="0" applyFont="1">
      <alignment vertical="center"/>
    </xf>
    <xf numFmtId="0" fontId="24" fillId="0" borderId="60" xfId="0" applyFont="1" applyBorder="1" applyAlignment="1">
      <alignment horizontal="left" vertical="center"/>
    </xf>
    <xf numFmtId="0" fontId="24" fillId="0" borderId="74" xfId="0" applyFont="1" applyBorder="1" applyAlignment="1">
      <alignment horizontal="left" vertical="center" shrinkToFit="1"/>
    </xf>
    <xf numFmtId="0" fontId="0" fillId="0" borderId="0" xfId="0" applyAlignment="1">
      <alignment vertical="center" wrapText="1"/>
    </xf>
    <xf numFmtId="0" fontId="22" fillId="28" borderId="0" xfId="0" applyFont="1" applyFill="1">
      <alignment vertical="center"/>
    </xf>
    <xf numFmtId="0" fontId="52" fillId="28" borderId="0" xfId="0" applyFont="1" applyFill="1">
      <alignment vertical="center"/>
    </xf>
    <xf numFmtId="0" fontId="26" fillId="28" borderId="14" xfId="0" applyFont="1" applyFill="1" applyBorder="1" applyAlignment="1">
      <alignment horizontal="center" vertical="center"/>
    </xf>
    <xf numFmtId="0" fontId="26" fillId="28" borderId="0" xfId="0" applyFont="1" applyFill="1" applyAlignment="1">
      <alignment horizontal="center" vertical="center"/>
    </xf>
    <xf numFmtId="0" fontId="11" fillId="28" borderId="85" xfId="0" applyFont="1" applyFill="1" applyBorder="1" applyAlignment="1">
      <alignment horizontal="center" vertical="center"/>
    </xf>
    <xf numFmtId="0" fontId="11" fillId="28" borderId="22" xfId="0" applyFont="1" applyFill="1" applyBorder="1" applyAlignment="1">
      <alignment horizontal="center" vertical="center"/>
    </xf>
    <xf numFmtId="0" fontId="11" fillId="28" borderId="0" xfId="0" applyFont="1" applyFill="1" applyBorder="1" applyAlignment="1">
      <alignment horizontal="left"/>
    </xf>
    <xf numFmtId="0" fontId="26" fillId="28" borderId="19" xfId="0" applyFont="1" applyFill="1" applyBorder="1" applyAlignment="1">
      <alignment horizontal="center" vertical="center" wrapText="1"/>
    </xf>
    <xf numFmtId="6" fontId="26" fillId="28" borderId="20" xfId="54" applyFont="1" applyFill="1" applyBorder="1" applyAlignment="1">
      <alignment horizontal="center" vertical="center" wrapText="1"/>
    </xf>
    <xf numFmtId="0" fontId="26" fillId="28" borderId="36" xfId="0" applyFont="1" applyFill="1" applyBorder="1" applyAlignment="1">
      <alignment horizontal="center" vertical="center" wrapText="1"/>
    </xf>
    <xf numFmtId="0" fontId="11" fillId="28" borderId="67" xfId="0" applyFont="1" applyFill="1" applyBorder="1" applyAlignment="1">
      <alignment horizontal="center" vertical="center"/>
    </xf>
    <xf numFmtId="0" fontId="0" fillId="28" borderId="19" xfId="0" applyFill="1" applyBorder="1" applyAlignment="1">
      <alignment horizontal="center" vertical="center" textRotation="255" wrapText="1"/>
    </xf>
    <xf numFmtId="0" fontId="0" fillId="28" borderId="20" xfId="0" applyFill="1" applyBorder="1" applyAlignment="1">
      <alignment horizontal="center" vertical="center" textRotation="255" wrapText="1"/>
    </xf>
    <xf numFmtId="0" fontId="0" fillId="28" borderId="36" xfId="0" applyFill="1" applyBorder="1" applyAlignment="1">
      <alignment horizontal="center" vertical="center" textRotation="255" wrapText="1"/>
    </xf>
    <xf numFmtId="0" fontId="26" fillId="0" borderId="19" xfId="0" applyFont="1" applyBorder="1" applyAlignment="1">
      <alignment vertical="center" wrapText="1"/>
    </xf>
    <xf numFmtId="0" fontId="26" fillId="0" borderId="20" xfId="0" applyFont="1" applyBorder="1" applyAlignment="1">
      <alignment vertical="center" wrapText="1"/>
    </xf>
    <xf numFmtId="0" fontId="26" fillId="0" borderId="36" xfId="0" applyFont="1" applyBorder="1" applyAlignment="1">
      <alignment vertical="center" wrapText="1"/>
    </xf>
    <xf numFmtId="0" fontId="37" fillId="28" borderId="0" xfId="0" applyFont="1" applyFill="1">
      <alignment vertical="center"/>
    </xf>
    <xf numFmtId="0" fontId="26" fillId="28" borderId="10" xfId="0" applyFont="1" applyFill="1" applyBorder="1" applyAlignment="1">
      <alignment horizontal="center" vertical="center"/>
    </xf>
    <xf numFmtId="0" fontId="11" fillId="28" borderId="40" xfId="0" applyFont="1" applyFill="1" applyBorder="1" applyAlignment="1">
      <alignment horizontal="center" vertical="center"/>
    </xf>
    <xf numFmtId="0" fontId="11" fillId="28" borderId="25" xfId="0" applyFont="1" applyFill="1" applyBorder="1" applyAlignment="1">
      <alignment horizontal="center" vertical="center"/>
    </xf>
    <xf numFmtId="0" fontId="11" fillId="28" borderId="0" xfId="0" applyFont="1" applyFill="1" applyBorder="1" applyAlignment="1">
      <alignment horizontal="center" vertical="center"/>
    </xf>
    <xf numFmtId="0" fontId="26" fillId="28" borderId="24" xfId="0" applyFont="1" applyFill="1" applyBorder="1" applyAlignment="1">
      <alignment horizontal="center" vertical="center" wrapText="1"/>
    </xf>
    <xf numFmtId="6" fontId="26" fillId="28" borderId="14" xfId="54" applyFont="1" applyFill="1" applyBorder="1" applyAlignment="1">
      <alignment horizontal="center" vertical="center" wrapText="1"/>
    </xf>
    <xf numFmtId="0" fontId="26" fillId="28" borderId="38" xfId="0" applyFont="1" applyFill="1" applyBorder="1" applyAlignment="1">
      <alignment horizontal="center" vertical="center" wrapText="1"/>
    </xf>
    <xf numFmtId="0" fontId="26" fillId="28" borderId="24" xfId="0" applyFont="1" applyFill="1" applyBorder="1" applyAlignment="1">
      <alignment horizontal="center" vertical="center" wrapText="1" shrinkToFit="1"/>
    </xf>
    <xf numFmtId="0" fontId="26" fillId="28" borderId="14" xfId="0" applyFont="1" applyFill="1" applyBorder="1" applyAlignment="1">
      <alignment horizontal="center" vertical="center" wrapText="1" shrinkToFit="1"/>
    </xf>
    <xf numFmtId="0" fontId="26" fillId="28" borderId="38" xfId="0" applyFont="1" applyFill="1" applyBorder="1" applyAlignment="1">
      <alignment horizontal="center" vertical="center" wrapText="1" shrinkToFit="1"/>
    </xf>
    <xf numFmtId="0" fontId="26" fillId="0" borderId="37" xfId="0" applyFont="1" applyBorder="1" applyAlignment="1">
      <alignment horizontal="center" vertical="center"/>
    </xf>
    <xf numFmtId="0" fontId="26" fillId="0" borderId="15" xfId="0" applyFont="1" applyBorder="1" applyAlignment="1">
      <alignment horizontal="center" vertical="center"/>
    </xf>
    <xf numFmtId="0" fontId="26" fillId="0" borderId="86" xfId="0" applyFont="1" applyBorder="1" applyAlignment="1">
      <alignment horizontal="center" vertical="center"/>
    </xf>
    <xf numFmtId="0" fontId="0" fillId="28" borderId="0" xfId="0" applyFill="1" applyAlignment="1">
      <alignment vertical="center" wrapText="1"/>
    </xf>
    <xf numFmtId="0" fontId="37" fillId="28" borderId="0" xfId="0" applyFont="1" applyFill="1" applyAlignment="1">
      <alignment vertical="center" wrapText="1"/>
    </xf>
    <xf numFmtId="0" fontId="26" fillId="28" borderId="43" xfId="0" applyFont="1" applyFill="1" applyBorder="1" applyAlignment="1">
      <alignment vertical="center"/>
    </xf>
    <xf numFmtId="0" fontId="26" fillId="28" borderId="0" xfId="0" applyFont="1" applyFill="1" applyAlignment="1">
      <alignment horizontal="left" vertical="center" wrapText="1"/>
    </xf>
    <xf numFmtId="0" fontId="26" fillId="0" borderId="37" xfId="0" applyFont="1" applyBorder="1" applyAlignment="1">
      <alignment vertical="center" wrapText="1"/>
    </xf>
    <xf numFmtId="0" fontId="26" fillId="0" borderId="15" xfId="0" applyFont="1" applyBorder="1" applyAlignment="1">
      <alignment vertical="center" wrapText="1"/>
    </xf>
    <xf numFmtId="0" fontId="26" fillId="0" borderId="86" xfId="0" applyFont="1" applyBorder="1" applyAlignment="1">
      <alignment vertical="center" wrapText="1"/>
    </xf>
    <xf numFmtId="0" fontId="26" fillId="28" borderId="44" xfId="0" applyFont="1" applyFill="1" applyBorder="1" applyAlignment="1">
      <alignment vertical="center"/>
    </xf>
    <xf numFmtId="0" fontId="26" fillId="28" borderId="0" xfId="0" applyFont="1" applyFill="1" applyAlignment="1">
      <alignment horizontal="left" vertical="center"/>
    </xf>
    <xf numFmtId="0" fontId="26" fillId="28" borderId="24" xfId="0" applyFont="1" applyFill="1" applyBorder="1" applyAlignment="1">
      <alignment horizontal="center" vertical="center"/>
    </xf>
    <xf numFmtId="0" fontId="11" fillId="28" borderId="87" xfId="0" applyFont="1" applyFill="1" applyBorder="1" applyAlignment="1">
      <alignment horizontal="center" vertical="center"/>
    </xf>
    <xf numFmtId="0" fontId="11" fillId="28" borderId="88" xfId="0" applyFont="1" applyFill="1" applyBorder="1" applyAlignment="1">
      <alignment horizontal="center" vertical="center"/>
    </xf>
    <xf numFmtId="0" fontId="26" fillId="28" borderId="24" xfId="0" applyFont="1" applyFill="1" applyBorder="1" applyAlignment="1">
      <alignment horizontal="left" vertical="top" wrapText="1"/>
    </xf>
    <xf numFmtId="0" fontId="26" fillId="28" borderId="14" xfId="0" applyFont="1" applyFill="1" applyBorder="1" applyAlignment="1">
      <alignment horizontal="left" vertical="center" wrapText="1"/>
    </xf>
    <xf numFmtId="0" fontId="26" fillId="28" borderId="38" xfId="0" applyFont="1" applyFill="1" applyBorder="1" applyAlignment="1">
      <alignment horizontal="left" vertical="center" wrapText="1"/>
    </xf>
    <xf numFmtId="0" fontId="26" fillId="0" borderId="38" xfId="0" applyFont="1" applyBorder="1" applyAlignment="1">
      <alignment vertical="center" wrapText="1"/>
    </xf>
    <xf numFmtId="0" fontId="26" fillId="28" borderId="74" xfId="0" applyFont="1" applyFill="1" applyBorder="1" applyAlignment="1">
      <alignment vertical="center"/>
    </xf>
    <xf numFmtId="178" fontId="26" fillId="28" borderId="60" xfId="0" applyNumberFormat="1" applyFont="1" applyFill="1" applyBorder="1" applyAlignment="1">
      <alignment vertical="center"/>
    </xf>
    <xf numFmtId="178" fontId="26" fillId="28" borderId="0" xfId="0" applyNumberFormat="1" applyFont="1" applyFill="1" applyBorder="1" applyAlignment="1">
      <alignment vertical="center"/>
    </xf>
    <xf numFmtId="178" fontId="26" fillId="28" borderId="0" xfId="0" applyNumberFormat="1" applyFont="1" applyFill="1" applyBorder="1" applyAlignment="1">
      <alignment horizontal="right" vertical="center"/>
    </xf>
    <xf numFmtId="0" fontId="26" fillId="28" borderId="24" xfId="0" applyFont="1" applyFill="1" applyBorder="1" applyAlignment="1">
      <alignment horizontal="center" vertical="center" shrinkToFit="1"/>
    </xf>
    <xf numFmtId="0" fontId="26" fillId="28" borderId="14" xfId="0" applyFont="1" applyFill="1" applyBorder="1" applyAlignment="1">
      <alignment horizontal="center" vertical="center" shrinkToFit="1"/>
    </xf>
    <xf numFmtId="0" fontId="26" fillId="28" borderId="38" xfId="0" applyFont="1" applyFill="1" applyBorder="1" applyAlignment="1">
      <alignment horizontal="center" vertical="center" shrinkToFit="1"/>
    </xf>
    <xf numFmtId="0" fontId="26" fillId="28" borderId="0" xfId="0" applyFont="1" applyFill="1" applyAlignment="1">
      <alignment vertical="top" wrapText="1"/>
    </xf>
    <xf numFmtId="0" fontId="26" fillId="28" borderId="37" xfId="0" applyFont="1" applyFill="1" applyBorder="1" applyAlignment="1">
      <alignment horizontal="center" vertical="center" shrinkToFit="1"/>
    </xf>
    <xf numFmtId="0" fontId="26" fillId="28" borderId="10" xfId="0" applyFont="1" applyFill="1" applyBorder="1" applyAlignment="1">
      <alignment horizontal="center" vertical="center" shrinkToFit="1"/>
    </xf>
    <xf numFmtId="0" fontId="26" fillId="28" borderId="46" xfId="0" applyFont="1" applyFill="1" applyBorder="1" applyAlignment="1">
      <alignment horizontal="center" vertical="center" shrinkToFit="1"/>
    </xf>
    <xf numFmtId="0" fontId="26" fillId="0" borderId="24" xfId="0" applyFont="1" applyBorder="1" applyAlignment="1">
      <alignment vertical="center" wrapText="1"/>
    </xf>
    <xf numFmtId="0" fontId="26" fillId="0" borderId="12" xfId="0" applyFont="1" applyBorder="1" applyAlignment="1">
      <alignment vertical="center" wrapText="1"/>
    </xf>
    <xf numFmtId="0" fontId="26" fillId="28" borderId="0" xfId="0" applyFont="1" applyFill="1" applyAlignment="1">
      <alignment horizontal="left" vertical="top" wrapText="1"/>
    </xf>
    <xf numFmtId="0" fontId="0" fillId="28" borderId="0" xfId="0" applyFill="1" applyAlignment="1">
      <alignment horizontal="right" vertical="center"/>
    </xf>
    <xf numFmtId="0" fontId="23" fillId="28" borderId="62" xfId="0" applyFont="1" applyFill="1" applyBorder="1" applyAlignment="1">
      <alignment horizontal="center" vertical="center" wrapText="1"/>
    </xf>
    <xf numFmtId="0" fontId="23" fillId="28" borderId="63" xfId="0" applyFont="1" applyFill="1" applyBorder="1" applyAlignment="1">
      <alignment horizontal="center" vertical="center" wrapText="1"/>
    </xf>
    <xf numFmtId="0" fontId="23" fillId="28" borderId="64" xfId="0" applyFont="1" applyFill="1" applyBorder="1" applyAlignment="1">
      <alignment horizontal="center" vertical="center" wrapText="1"/>
    </xf>
    <xf numFmtId="178" fontId="26" fillId="24" borderId="19" xfId="0" applyNumberFormat="1" applyFont="1" applyFill="1" applyBorder="1" applyAlignment="1" applyProtection="1">
      <alignment horizontal="center" vertical="center"/>
      <protection locked="0"/>
    </xf>
    <xf numFmtId="178" fontId="26" fillId="24" borderId="21" xfId="0" applyNumberFormat="1" applyFont="1" applyFill="1" applyBorder="1" applyAlignment="1" applyProtection="1">
      <alignment horizontal="center" vertical="center"/>
      <protection locked="0"/>
    </xf>
    <xf numFmtId="178" fontId="26" fillId="24" borderId="35" xfId="0" applyNumberFormat="1" applyFont="1" applyFill="1" applyBorder="1" applyAlignment="1" applyProtection="1">
      <alignment horizontal="center" vertical="center"/>
      <protection locked="0"/>
    </xf>
    <xf numFmtId="178" fontId="26" fillId="24" borderId="20" xfId="0" applyNumberFormat="1" applyFont="1" applyFill="1" applyBorder="1" applyAlignment="1" applyProtection="1">
      <alignment horizontal="center" vertical="center"/>
      <protection locked="0"/>
    </xf>
    <xf numFmtId="178" fontId="26" fillId="24" borderId="36" xfId="0" applyNumberFormat="1" applyFont="1" applyFill="1" applyBorder="1" applyAlignment="1" applyProtection="1">
      <alignment horizontal="center" vertical="center"/>
      <protection locked="0"/>
    </xf>
    <xf numFmtId="0" fontId="30" fillId="28" borderId="43" xfId="0" applyFont="1" applyFill="1" applyBorder="1" applyAlignment="1">
      <alignment horizontal="center" vertical="center"/>
    </xf>
    <xf numFmtId="0" fontId="26" fillId="28" borderId="0" xfId="0" applyFont="1" applyFill="1" applyBorder="1" applyAlignment="1">
      <alignment vertical="center" wrapText="1"/>
    </xf>
    <xf numFmtId="0" fontId="23" fillId="28" borderId="77" xfId="0" applyFont="1" applyFill="1" applyBorder="1" applyAlignment="1">
      <alignment horizontal="center" vertical="center" wrapText="1"/>
    </xf>
    <xf numFmtId="0" fontId="23" fillId="28" borderId="78" xfId="0" applyFont="1" applyFill="1" applyBorder="1" applyAlignment="1">
      <alignment horizontal="center" vertical="center" wrapText="1"/>
    </xf>
    <xf numFmtId="0" fontId="23" fillId="28" borderId="79" xfId="0" applyFont="1" applyFill="1" applyBorder="1" applyAlignment="1">
      <alignment horizontal="center" vertical="center" wrapText="1"/>
    </xf>
    <xf numFmtId="178" fontId="26" fillId="24" borderId="37" xfId="0" applyNumberFormat="1" applyFont="1" applyFill="1" applyBorder="1" applyAlignment="1" applyProtection="1">
      <alignment horizontal="center" vertical="center"/>
      <protection locked="0"/>
    </xf>
    <xf numFmtId="178" fontId="26" fillId="24" borderId="27" xfId="0" applyNumberFormat="1" applyFont="1" applyFill="1" applyBorder="1" applyAlignment="1" applyProtection="1">
      <alignment horizontal="center" vertical="center"/>
      <protection locked="0"/>
    </xf>
    <xf numFmtId="178" fontId="26" fillId="24" borderId="15" xfId="0" applyNumberFormat="1" applyFont="1" applyFill="1" applyBorder="1" applyAlignment="1" applyProtection="1">
      <alignment horizontal="center" vertical="center"/>
      <protection locked="0"/>
    </xf>
    <xf numFmtId="178" fontId="26" fillId="24" borderId="10" xfId="0" applyNumberFormat="1" applyFont="1" applyFill="1" applyBorder="1" applyAlignment="1" applyProtection="1">
      <alignment horizontal="center" vertical="center"/>
      <protection locked="0"/>
    </xf>
    <xf numFmtId="178" fontId="26" fillId="24" borderId="46" xfId="0" applyNumberFormat="1" applyFont="1" applyFill="1" applyBorder="1" applyAlignment="1" applyProtection="1">
      <alignment horizontal="center" vertical="center"/>
      <protection locked="0"/>
    </xf>
    <xf numFmtId="0" fontId="0" fillId="28" borderId="0" xfId="0" applyFill="1" applyBorder="1">
      <alignment vertical="center"/>
    </xf>
    <xf numFmtId="0" fontId="0" fillId="28" borderId="19" xfId="0" applyFill="1" applyBorder="1" applyAlignment="1">
      <alignment horizontal="center" vertical="center" wrapText="1"/>
    </xf>
    <xf numFmtId="0" fontId="0" fillId="28" borderId="20" xfId="0" applyFill="1" applyBorder="1" applyAlignment="1">
      <alignment horizontal="center" vertical="center" wrapText="1"/>
    </xf>
    <xf numFmtId="0" fontId="0" fillId="28" borderId="36" xfId="0" applyFill="1" applyBorder="1" applyAlignment="1">
      <alignment horizontal="center" vertical="center" wrapText="1"/>
    </xf>
    <xf numFmtId="0" fontId="0" fillId="24" borderId="19" xfId="0" applyFill="1" applyBorder="1" applyAlignment="1" applyProtection="1">
      <alignment horizontal="center" vertical="center"/>
      <protection locked="0"/>
    </xf>
    <xf numFmtId="0" fontId="0" fillId="24" borderId="20" xfId="0" applyFill="1" applyBorder="1" applyAlignment="1" applyProtection="1">
      <alignment horizontal="center" vertical="center"/>
      <protection locked="0"/>
    </xf>
    <xf numFmtId="0" fontId="0" fillId="24" borderId="35" xfId="0" applyFill="1" applyBorder="1" applyAlignment="1" applyProtection="1">
      <alignment horizontal="center" vertical="center"/>
      <protection locked="0"/>
    </xf>
    <xf numFmtId="0" fontId="0" fillId="24" borderId="36" xfId="0" applyFill="1" applyBorder="1" applyAlignment="1" applyProtection="1">
      <alignment horizontal="center" vertical="center"/>
      <protection locked="0"/>
    </xf>
    <xf numFmtId="0" fontId="30" fillId="28" borderId="44" xfId="0" applyFont="1" applyFill="1" applyBorder="1" applyAlignment="1">
      <alignment horizontal="center" vertical="center"/>
    </xf>
    <xf numFmtId="0" fontId="26" fillId="28" borderId="0" xfId="0" applyFont="1" applyFill="1" applyBorder="1" applyAlignment="1">
      <alignment vertical="top" wrapText="1"/>
    </xf>
    <xf numFmtId="0" fontId="26" fillId="28" borderId="47" xfId="0" applyFont="1" applyFill="1" applyBorder="1" applyAlignment="1">
      <alignment horizontal="left" vertical="top" wrapText="1"/>
    </xf>
    <xf numFmtId="0" fontId="26" fillId="28" borderId="50" xfId="0" applyFont="1" applyFill="1" applyBorder="1" applyAlignment="1">
      <alignment horizontal="left" vertical="center" wrapText="1"/>
    </xf>
    <xf numFmtId="0" fontId="26" fillId="28" borderId="52" xfId="0" applyFont="1" applyFill="1" applyBorder="1" applyAlignment="1">
      <alignment horizontal="left" vertical="center" wrapText="1"/>
    </xf>
    <xf numFmtId="0" fontId="0" fillId="0" borderId="24" xfId="0" applyBorder="1" applyAlignment="1">
      <alignment horizontal="center" vertical="center" wrapText="1"/>
    </xf>
    <xf numFmtId="0" fontId="0" fillId="0" borderId="14" xfId="0" applyBorder="1" applyAlignment="1">
      <alignment horizontal="center" vertical="center" wrapText="1"/>
    </xf>
    <xf numFmtId="0" fontId="0" fillId="0" borderId="38" xfId="0" applyBorder="1" applyAlignment="1">
      <alignment horizontal="center" vertical="center" wrapText="1"/>
    </xf>
    <xf numFmtId="38" fontId="0" fillId="0" borderId="24" xfId="55" applyFont="1" applyBorder="1">
      <alignment vertical="center"/>
    </xf>
    <xf numFmtId="38" fontId="0" fillId="0" borderId="14" xfId="55" applyFont="1" applyBorder="1">
      <alignment vertical="center"/>
    </xf>
    <xf numFmtId="38" fontId="0" fillId="0" borderId="38" xfId="55" applyFont="1" applyBorder="1">
      <alignment vertical="center"/>
    </xf>
    <xf numFmtId="0" fontId="30" fillId="28" borderId="74" xfId="0" applyFont="1" applyFill="1" applyBorder="1" applyAlignment="1">
      <alignment horizontal="center" vertical="center"/>
    </xf>
    <xf numFmtId="0" fontId="0" fillId="0" borderId="47" xfId="0" applyBorder="1" applyAlignment="1">
      <alignment horizontal="center" vertical="center" wrapText="1"/>
    </xf>
    <xf numFmtId="0" fontId="0" fillId="0" borderId="50" xfId="0" applyBorder="1" applyAlignment="1">
      <alignment horizontal="center" vertical="center"/>
    </xf>
    <xf numFmtId="0" fontId="0" fillId="0" borderId="52" xfId="0" applyBorder="1" applyAlignment="1">
      <alignment horizontal="center" vertical="center"/>
    </xf>
    <xf numFmtId="38" fontId="0" fillId="0" borderId="47" xfId="55" applyFont="1" applyBorder="1">
      <alignment vertical="center"/>
    </xf>
    <xf numFmtId="38" fontId="0" fillId="0" borderId="50" xfId="55" applyFont="1" applyBorder="1">
      <alignment vertical="center"/>
    </xf>
    <xf numFmtId="38" fontId="0" fillId="0" borderId="52" xfId="55" applyFont="1" applyBorder="1">
      <alignment vertical="center"/>
    </xf>
    <xf numFmtId="0" fontId="26" fillId="28" borderId="0" xfId="0" applyFont="1" applyFill="1" applyBorder="1" applyAlignment="1">
      <alignment horizontal="center" vertical="top" wrapText="1"/>
    </xf>
    <xf numFmtId="0" fontId="26" fillId="28" borderId="0" xfId="0" applyFont="1" applyFill="1" applyBorder="1" applyAlignment="1">
      <alignment horizontal="left" vertical="center" wrapText="1"/>
    </xf>
    <xf numFmtId="0" fontId="33" fillId="28" borderId="0" xfId="0" applyFont="1" applyFill="1" applyAlignment="1">
      <alignment horizontal="left" vertical="top" wrapText="1"/>
    </xf>
    <xf numFmtId="0" fontId="33" fillId="28" borderId="0" xfId="0" applyFont="1" applyFill="1" applyBorder="1" applyAlignment="1">
      <alignment horizontal="center" vertical="top" wrapText="1"/>
    </xf>
    <xf numFmtId="0" fontId="33" fillId="28" borderId="0" xfId="0" applyFont="1" applyFill="1" applyBorder="1" applyAlignment="1">
      <alignment horizontal="left" vertical="center" wrapText="1"/>
    </xf>
    <xf numFmtId="0" fontId="33" fillId="0" borderId="0" xfId="0" applyFont="1" applyAlignment="1">
      <alignment horizontal="left" vertical="top" wrapText="1"/>
    </xf>
    <xf numFmtId="0" fontId="41" fillId="0" borderId="62" xfId="0" applyFont="1" applyBorder="1" applyAlignment="1">
      <alignment horizontal="center" vertical="center" wrapText="1"/>
    </xf>
    <xf numFmtId="0" fontId="41" fillId="0" borderId="64" xfId="0" applyFont="1" applyBorder="1" applyAlignment="1">
      <alignment horizontal="center" vertical="center" wrapText="1"/>
    </xf>
    <xf numFmtId="0" fontId="35" fillId="0" borderId="85" xfId="0" applyFont="1" applyBorder="1" applyAlignment="1">
      <alignment horizontal="left" vertical="center" wrapText="1"/>
    </xf>
    <xf numFmtId="0" fontId="35" fillId="0" borderId="21" xfId="0" applyFont="1" applyBorder="1" applyAlignment="1">
      <alignment horizontal="left" vertical="center" wrapText="1"/>
    </xf>
    <xf numFmtId="0" fontId="35" fillId="0" borderId="89" xfId="0" applyFont="1" applyBorder="1" applyAlignment="1">
      <alignment horizontal="left" vertical="center" wrapText="1"/>
    </xf>
    <xf numFmtId="0" fontId="35" fillId="0" borderId="90" xfId="0" applyFont="1" applyBorder="1" applyAlignment="1">
      <alignment horizontal="left" vertical="center" wrapText="1"/>
    </xf>
    <xf numFmtId="0" fontId="35" fillId="0" borderId="40" xfId="0" applyFont="1" applyBorder="1">
      <alignment vertical="center"/>
    </xf>
    <xf numFmtId="0" fontId="35" fillId="0" borderId="17" xfId="0" applyFont="1" applyBorder="1">
      <alignment vertical="center"/>
    </xf>
    <xf numFmtId="0" fontId="53" fillId="0" borderId="85" xfId="0" applyFont="1" applyBorder="1">
      <alignment vertical="center"/>
    </xf>
    <xf numFmtId="0" fontId="53" fillId="0" borderId="21" xfId="0" applyFont="1" applyBorder="1">
      <alignment vertical="center"/>
    </xf>
    <xf numFmtId="0" fontId="35" fillId="0" borderId="22" xfId="0" applyFont="1" applyBorder="1" applyAlignment="1">
      <alignment horizontal="left" vertical="center" wrapText="1"/>
    </xf>
    <xf numFmtId="49" fontId="31" fillId="0" borderId="75" xfId="0" applyNumberFormat="1" applyFont="1" applyBorder="1" applyAlignment="1">
      <alignment horizontal="center" vertical="center"/>
    </xf>
    <xf numFmtId="49" fontId="31" fillId="0" borderId="76" xfId="0" applyNumberFormat="1" applyFont="1" applyBorder="1" applyAlignment="1">
      <alignment horizontal="center" vertical="center"/>
    </xf>
    <xf numFmtId="49" fontId="35" fillId="0" borderId="91" xfId="0" applyNumberFormat="1" applyFont="1" applyBorder="1">
      <alignment vertical="center"/>
    </xf>
    <xf numFmtId="49" fontId="35" fillId="0" borderId="89" xfId="0" applyNumberFormat="1" applyFont="1" applyBorder="1">
      <alignment vertical="center"/>
    </xf>
    <xf numFmtId="49" fontId="35" fillId="0" borderId="92" xfId="0" applyNumberFormat="1" applyFont="1" applyBorder="1">
      <alignment vertical="center"/>
    </xf>
    <xf numFmtId="49" fontId="35" fillId="0" borderId="93" xfId="0" applyNumberFormat="1" applyFont="1" applyBorder="1">
      <alignment vertical="center"/>
    </xf>
    <xf numFmtId="0" fontId="35" fillId="0" borderId="94" xfId="0" applyFont="1" applyBorder="1" applyAlignment="1">
      <alignment horizontal="left" vertical="center" wrapText="1"/>
    </xf>
    <xf numFmtId="0" fontId="35" fillId="0" borderId="76" xfId="0" applyFont="1" applyBorder="1" applyAlignment="1">
      <alignment horizontal="left" vertical="center" wrapText="1"/>
    </xf>
    <xf numFmtId="0" fontId="41" fillId="0" borderId="43" xfId="0" applyFont="1" applyBorder="1" applyAlignment="1">
      <alignment horizontal="center" vertical="center"/>
    </xf>
    <xf numFmtId="0" fontId="41" fillId="0" borderId="16" xfId="0" applyFont="1" applyBorder="1" applyAlignment="1">
      <alignment horizontal="center" vertical="center" wrapText="1"/>
    </xf>
    <xf numFmtId="179" fontId="35" fillId="0" borderId="19" xfId="56" applyNumberFormat="1" applyFont="1" applyBorder="1" applyAlignment="1">
      <alignment vertical="center" wrapText="1"/>
    </xf>
    <xf numFmtId="179" fontId="35" fillId="0" borderId="20" xfId="56" applyNumberFormat="1" applyFont="1" applyBorder="1" applyAlignment="1">
      <alignment vertical="center" wrapText="1"/>
    </xf>
    <xf numFmtId="179" fontId="35" fillId="0" borderId="34" xfId="56" applyNumberFormat="1" applyFont="1" applyBorder="1" applyAlignment="1">
      <alignment vertical="center" wrapText="1"/>
    </xf>
    <xf numFmtId="179" fontId="35" fillId="0" borderId="95" xfId="56" applyNumberFormat="1" applyFont="1" applyBorder="1" applyAlignment="1">
      <alignment vertical="center" wrapText="1"/>
    </xf>
    <xf numFmtId="179" fontId="35" fillId="0" borderId="36" xfId="56" applyNumberFormat="1" applyFont="1" applyBorder="1" applyAlignment="1">
      <alignment vertical="center" wrapText="1"/>
    </xf>
    <xf numFmtId="0" fontId="41" fillId="0" borderId="44" xfId="0" applyFont="1" applyBorder="1" applyAlignment="1">
      <alignment horizontal="center" vertical="center"/>
    </xf>
    <xf numFmtId="0" fontId="41" fillId="0" borderId="23" xfId="0" applyFont="1" applyBorder="1" applyAlignment="1">
      <alignment horizontal="center" vertical="center" wrapText="1"/>
    </xf>
    <xf numFmtId="179" fontId="35" fillId="0" borderId="24" xfId="56" applyNumberFormat="1" applyFont="1" applyBorder="1" applyAlignment="1">
      <alignment vertical="center" wrapText="1"/>
    </xf>
    <xf numFmtId="179" fontId="35" fillId="0" borderId="14" xfId="56" applyNumberFormat="1" applyFont="1" applyBorder="1" applyAlignment="1">
      <alignment vertical="center" wrapText="1"/>
    </xf>
    <xf numFmtId="179" fontId="35" fillId="0" borderId="11" xfId="56" applyNumberFormat="1" applyFont="1" applyBorder="1" applyAlignment="1">
      <alignment vertical="center" wrapText="1"/>
    </xf>
    <xf numFmtId="179" fontId="35" fillId="0" borderId="13" xfId="56" applyNumberFormat="1" applyFont="1" applyBorder="1" applyAlignment="1">
      <alignment vertical="center" wrapText="1"/>
    </xf>
    <xf numFmtId="179" fontId="35" fillId="0" borderId="38" xfId="56" applyNumberFormat="1" applyFont="1" applyBorder="1" applyAlignment="1">
      <alignment vertical="center" wrapText="1"/>
    </xf>
    <xf numFmtId="0" fontId="41" fillId="0" borderId="96" xfId="0" applyFont="1" applyBorder="1" applyAlignment="1">
      <alignment horizontal="center" vertical="center" wrapText="1"/>
    </xf>
    <xf numFmtId="179" fontId="35" fillId="0" borderId="37" xfId="56" applyNumberFormat="1" applyFont="1" applyBorder="1" applyAlignment="1">
      <alignment vertical="center" wrapText="1"/>
    </xf>
    <xf numFmtId="179" fontId="35" fillId="0" borderId="10" xfId="56" applyNumberFormat="1" applyFont="1" applyBorder="1" applyAlignment="1">
      <alignment vertical="center" wrapText="1"/>
    </xf>
    <xf numFmtId="179" fontId="35" fillId="0" borderId="45" xfId="56" applyNumberFormat="1" applyFont="1" applyBorder="1" applyAlignment="1">
      <alignment vertical="center" wrapText="1"/>
    </xf>
    <xf numFmtId="179" fontId="35" fillId="0" borderId="47" xfId="56" applyNumberFormat="1" applyFont="1" applyBorder="1" applyAlignment="1">
      <alignment vertical="center" wrapText="1"/>
    </xf>
    <xf numFmtId="179" fontId="35" fillId="0" borderId="50" xfId="56" applyNumberFormat="1" applyFont="1" applyBorder="1" applyAlignment="1">
      <alignment vertical="center" wrapText="1"/>
    </xf>
    <xf numFmtId="179" fontId="35" fillId="0" borderId="97" xfId="56" applyNumberFormat="1" applyFont="1" applyBorder="1" applyAlignment="1">
      <alignment vertical="center" wrapText="1"/>
    </xf>
    <xf numFmtId="179" fontId="35" fillId="0" borderId="52" xfId="56" applyNumberFormat="1" applyFont="1" applyBorder="1" applyAlignment="1">
      <alignment vertical="center" wrapText="1"/>
    </xf>
    <xf numFmtId="0" fontId="41" fillId="0" borderId="75" xfId="0" applyFont="1" applyBorder="1" applyAlignment="1">
      <alignment horizontal="center" vertical="center"/>
    </xf>
    <xf numFmtId="0" fontId="41" fillId="0" borderId="76" xfId="0" applyFont="1" applyBorder="1" applyAlignment="1">
      <alignment horizontal="center" vertical="center"/>
    </xf>
    <xf numFmtId="0" fontId="35" fillId="0" borderId="91" xfId="0" applyFont="1" applyBorder="1" applyAlignment="1">
      <alignment horizontal="left" vertical="center" wrapText="1"/>
    </xf>
    <xf numFmtId="0" fontId="35" fillId="0" borderId="93" xfId="0" applyFont="1" applyBorder="1" applyAlignment="1">
      <alignment horizontal="left" vertical="center" wrapText="1"/>
    </xf>
    <xf numFmtId="0" fontId="35" fillId="0" borderId="40" xfId="0" applyFont="1" applyBorder="1" applyAlignment="1">
      <alignment horizontal="left" vertical="center" wrapText="1"/>
    </xf>
    <xf numFmtId="0" fontId="35" fillId="0" borderId="17" xfId="0" applyFont="1" applyBorder="1" applyAlignment="1">
      <alignment horizontal="left" vertical="center" wrapText="1"/>
    </xf>
    <xf numFmtId="0" fontId="35" fillId="0" borderId="61" xfId="0" applyFont="1" applyBorder="1" applyAlignment="1">
      <alignment horizontal="left" vertical="center" wrapText="1"/>
    </xf>
    <xf numFmtId="0" fontId="35" fillId="0" borderId="67" xfId="0" applyFont="1" applyBorder="1" applyAlignment="1">
      <alignment horizontal="left" vertical="center" wrapText="1"/>
    </xf>
    <xf numFmtId="0" fontId="35" fillId="0" borderId="25"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20" xfId="0" applyFont="1" applyBorder="1" applyAlignment="1">
      <alignment horizontal="center" vertical="center" wrapText="1"/>
    </xf>
    <xf numFmtId="0" fontId="41" fillId="0" borderId="34" xfId="0" applyFont="1" applyBorder="1" applyAlignment="1">
      <alignment horizontal="center" vertical="center" wrapText="1"/>
    </xf>
    <xf numFmtId="0" fontId="41" fillId="0" borderId="98" xfId="0" applyFont="1" applyBorder="1" applyAlignment="1">
      <alignment horizontal="center" vertical="center" wrapText="1"/>
    </xf>
    <xf numFmtId="0" fontId="41" fillId="0" borderId="35" xfId="0" applyFont="1" applyBorder="1" applyAlignment="1">
      <alignment horizontal="center" vertical="center" wrapText="1"/>
    </xf>
    <xf numFmtId="0" fontId="41" fillId="0" borderId="36"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1" xfId="0" applyFont="1" applyBorder="1" applyAlignment="1">
      <alignment horizontal="center" vertical="center" wrapText="1"/>
    </xf>
    <xf numFmtId="179" fontId="35" fillId="0" borderId="53" xfId="56" applyNumberFormat="1" applyFont="1" applyBorder="1" applyAlignment="1">
      <alignment vertical="center" wrapText="1"/>
    </xf>
    <xf numFmtId="179" fontId="35" fillId="0" borderId="12" xfId="56" applyNumberFormat="1" applyFont="1" applyBorder="1" applyAlignment="1">
      <alignment vertical="center" wrapText="1"/>
    </xf>
    <xf numFmtId="0" fontId="41" fillId="0" borderId="74" xfId="0" applyFont="1" applyBorder="1" applyAlignment="1">
      <alignment horizontal="center" vertical="center" wrapText="1"/>
    </xf>
    <xf numFmtId="0" fontId="41" fillId="0" borderId="47" xfId="0" applyFont="1" applyBorder="1" applyAlignment="1">
      <alignment horizontal="center" vertical="center" wrapText="1"/>
    </xf>
    <xf numFmtId="0" fontId="41" fillId="0" borderId="50" xfId="0" applyFont="1" applyBorder="1" applyAlignment="1">
      <alignment horizontal="center" vertical="center" wrapText="1"/>
    </xf>
    <xf numFmtId="0" fontId="41" fillId="0" borderId="51" xfId="0" applyFont="1" applyBorder="1" applyAlignment="1">
      <alignment horizontal="center" vertical="center" wrapText="1"/>
    </xf>
    <xf numFmtId="179" fontId="35" fillId="0" borderId="99" xfId="56" applyNumberFormat="1" applyFont="1" applyBorder="1" applyAlignment="1">
      <alignment vertical="center" wrapText="1"/>
    </xf>
    <xf numFmtId="179" fontId="35" fillId="0" borderId="49" xfId="56" applyNumberFormat="1" applyFont="1" applyBorder="1" applyAlignment="1">
      <alignment vertical="center" wrapText="1"/>
    </xf>
    <xf numFmtId="0" fontId="41" fillId="0" borderId="100" xfId="0" applyFont="1" applyBorder="1" applyAlignment="1">
      <alignment horizontal="center" vertical="center" wrapText="1"/>
    </xf>
    <xf numFmtId="179" fontId="35" fillId="0" borderId="41" xfId="56" applyNumberFormat="1" applyFont="1" applyBorder="1" applyAlignment="1">
      <alignment vertical="center" wrapText="1"/>
    </xf>
    <xf numFmtId="179" fontId="35" fillId="0" borderId="30" xfId="56" applyNumberFormat="1" applyFont="1" applyBorder="1" applyAlignment="1">
      <alignment vertical="center" wrapText="1"/>
    </xf>
    <xf numFmtId="179" fontId="35" fillId="0" borderId="101" xfId="56" applyNumberFormat="1" applyFont="1" applyBorder="1" applyAlignment="1">
      <alignment vertical="center" wrapText="1"/>
    </xf>
    <xf numFmtId="179" fontId="35" fillId="0" borderId="98" xfId="56" applyNumberFormat="1" applyFont="1" applyBorder="1" applyAlignment="1">
      <alignment vertical="center" wrapText="1"/>
    </xf>
    <xf numFmtId="179" fontId="35" fillId="0" borderId="55" xfId="56" applyNumberFormat="1" applyFont="1" applyBorder="1" applyAlignment="1">
      <alignment vertical="center" wrapText="1"/>
    </xf>
    <xf numFmtId="179" fontId="35" fillId="0" borderId="31" xfId="56" applyNumberFormat="1" applyFont="1" applyBorder="1" applyAlignment="1">
      <alignment vertical="center" wrapText="1"/>
    </xf>
    <xf numFmtId="0" fontId="41" fillId="0" borderId="102" xfId="0" applyFont="1" applyBorder="1" applyAlignment="1">
      <alignment horizontal="center" vertical="center" wrapText="1"/>
    </xf>
    <xf numFmtId="0" fontId="41" fillId="0" borderId="103" xfId="0" applyFont="1" applyBorder="1" applyAlignment="1">
      <alignment horizontal="center" vertical="center" wrapText="1"/>
    </xf>
    <xf numFmtId="179" fontId="35" fillId="0" borderId="86" xfId="56" applyNumberFormat="1" applyFont="1" applyBorder="1" applyAlignment="1">
      <alignment vertical="center" wrapText="1"/>
    </xf>
    <xf numFmtId="179" fontId="35" fillId="0" borderId="15" xfId="56" applyNumberFormat="1" applyFont="1" applyBorder="1" applyAlignment="1">
      <alignment vertical="center" wrapText="1"/>
    </xf>
    <xf numFmtId="179" fontId="35" fillId="0" borderId="46" xfId="56" applyNumberFormat="1" applyFont="1" applyBorder="1" applyAlignment="1">
      <alignment vertical="center" wrapText="1"/>
    </xf>
    <xf numFmtId="179" fontId="35" fillId="0" borderId="35" xfId="56" applyNumberFormat="1" applyFont="1" applyBorder="1" applyAlignment="1">
      <alignment vertical="center" wrapText="1"/>
    </xf>
    <xf numFmtId="0" fontId="41" fillId="0" borderId="74" xfId="0" applyFont="1" applyBorder="1" applyAlignment="1">
      <alignment horizontal="center" vertical="center"/>
    </xf>
    <xf numFmtId="0" fontId="41" fillId="0" borderId="26" xfId="0" applyFont="1" applyBorder="1" applyAlignment="1">
      <alignment horizontal="center" vertical="center" wrapText="1"/>
    </xf>
    <xf numFmtId="179" fontId="35" fillId="0" borderId="51" xfId="56" applyNumberFormat="1" applyFont="1" applyBorder="1" applyAlignment="1">
      <alignment vertical="center" wrapText="1"/>
    </xf>
    <xf numFmtId="0" fontId="41" fillId="0" borderId="78" xfId="0" applyFont="1" applyBorder="1" applyAlignment="1">
      <alignment horizontal="center" vertical="center"/>
    </xf>
    <xf numFmtId="179" fontId="35" fillId="0" borderId="87" xfId="56" applyNumberFormat="1" applyFont="1" applyBorder="1" applyAlignment="1">
      <alignment vertical="center" wrapText="1"/>
    </xf>
    <xf numFmtId="179" fontId="35" fillId="0" borderId="27" xfId="56" applyNumberFormat="1" applyFont="1" applyBorder="1" applyAlignment="1">
      <alignment vertical="center" wrapText="1"/>
    </xf>
    <xf numFmtId="179" fontId="35" fillId="0" borderId="79" xfId="56" applyNumberFormat="1" applyFont="1" applyBorder="1" applyAlignment="1">
      <alignment vertical="center" wrapText="1"/>
    </xf>
    <xf numFmtId="179" fontId="35" fillId="0" borderId="104" xfId="56" applyNumberFormat="1" applyFont="1" applyBorder="1" applyAlignment="1">
      <alignment vertical="center" wrapText="1"/>
    </xf>
    <xf numFmtId="179" fontId="35" fillId="0" borderId="48" xfId="56" applyNumberFormat="1" applyFont="1" applyBorder="1" applyAlignment="1">
      <alignment vertical="center" wrapText="1"/>
    </xf>
    <xf numFmtId="179" fontId="35" fillId="0" borderId="88" xfId="56" applyNumberFormat="1" applyFont="1" applyBorder="1" applyAlignment="1">
      <alignment vertical="center" wrapText="1"/>
    </xf>
    <xf numFmtId="0" fontId="35" fillId="0" borderId="60" xfId="0" applyFont="1" applyBorder="1">
      <alignment vertical="center"/>
    </xf>
    <xf numFmtId="0" fontId="35" fillId="0" borderId="91" xfId="0" applyFont="1" applyBorder="1">
      <alignment vertical="center"/>
    </xf>
    <xf numFmtId="0" fontId="35" fillId="0" borderId="89" xfId="0" applyFont="1" applyBorder="1">
      <alignment vertical="center"/>
    </xf>
    <xf numFmtId="0" fontId="35" fillId="0" borderId="92" xfId="0" applyFont="1" applyBorder="1">
      <alignment vertical="center"/>
    </xf>
    <xf numFmtId="0" fontId="35" fillId="0" borderId="94" xfId="0" applyFont="1" applyBorder="1">
      <alignment vertical="center"/>
    </xf>
    <xf numFmtId="0" fontId="35" fillId="0" borderId="74" xfId="0" applyFont="1" applyBorder="1">
      <alignment vertical="center"/>
    </xf>
    <xf numFmtId="0" fontId="35" fillId="0" borderId="87" xfId="0" applyFont="1" applyBorder="1">
      <alignment vertical="center"/>
    </xf>
    <xf numFmtId="0" fontId="35" fillId="0" borderId="27" xfId="0" applyFont="1" applyBorder="1">
      <alignment vertical="center"/>
    </xf>
    <xf numFmtId="0" fontId="35" fillId="0" borderId="88" xfId="0" applyFont="1" applyBorder="1">
      <alignment vertical="center"/>
    </xf>
    <xf numFmtId="0" fontId="0" fillId="0" borderId="75" xfId="0" applyBorder="1" applyAlignment="1">
      <alignment vertical="center" wrapText="1"/>
    </xf>
    <xf numFmtId="0" fontId="0" fillId="0" borderId="94" xfId="0" applyBorder="1" applyAlignment="1">
      <alignment vertical="center" wrapText="1"/>
    </xf>
    <xf numFmtId="0" fontId="0" fillId="0" borderId="89" xfId="0" applyBorder="1" applyAlignment="1">
      <alignment vertical="center" wrapText="1"/>
    </xf>
    <xf numFmtId="0" fontId="0" fillId="0" borderId="92" xfId="0" applyBorder="1" applyAlignment="1">
      <alignment vertical="center" wrapText="1"/>
    </xf>
    <xf numFmtId="0" fontId="0" fillId="0" borderId="60" xfId="0" applyFont="1" applyBorder="1" applyAlignment="1">
      <alignment vertical="center" wrapText="1"/>
    </xf>
    <xf numFmtId="0" fontId="0" fillId="0" borderId="91" xfId="0" applyFont="1" applyBorder="1">
      <alignment vertical="center"/>
    </xf>
    <xf numFmtId="0" fontId="0" fillId="0" borderId="9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2" xfId="35"/>
    <cellStyle name="標準 2 2" xfId="36"/>
    <cellStyle name="標準 2 3" xfId="37"/>
    <cellStyle name="標準 3" xfId="38"/>
    <cellStyle name="標準 3 2" xfId="39"/>
    <cellStyle name="標準 3 2 2" xfId="40"/>
    <cellStyle name="標準 3 3" xfId="41"/>
    <cellStyle name="標準 3 3 2" xfId="42"/>
    <cellStyle name="標準 3 4" xfId="43"/>
    <cellStyle name="良い 2" xfId="44"/>
    <cellStyle name="見出し 1 2" xfId="45"/>
    <cellStyle name="見出し 2 2" xfId="46"/>
    <cellStyle name="見出し 3 2" xfId="47"/>
    <cellStyle name="見出し 4 2" xfId="48"/>
    <cellStyle name="計算 2" xfId="49"/>
    <cellStyle name="説明文 2" xfId="50"/>
    <cellStyle name="警告文 2" xfId="51"/>
    <cellStyle name="集計 2" xfId="52"/>
    <cellStyle name="ハイパーリンク" xfId="53" builtinId="8"/>
    <cellStyle name="通貨" xfId="54" builtinId="7"/>
    <cellStyle name="桁区切り" xfId="55" builtinId="6"/>
    <cellStyle name="パーセント" xfId="56" builtinId="5"/>
  </cellStyles>
  <dxfs count="9">
    <dxf>
      <font>
        <color theme="2" tint="-0.1"/>
      </font>
      <fill>
        <patternFill>
          <bgColor theme="2" tint="-0.1"/>
        </patternFill>
      </fill>
      <border>
        <left/>
        <right/>
        <top/>
        <bottom/>
      </border>
    </dxf>
    <dxf>
      <font>
        <color theme="0" tint="-0.35"/>
      </font>
      <fill>
        <patternFill>
          <bgColor theme="0" tint="-0.35"/>
        </patternFill>
      </fill>
      <border>
        <left/>
        <right/>
        <top/>
        <bottom/>
      </border>
    </dxf>
    <dxf>
      <font>
        <color rgb="FFA6A6A6"/>
      </font>
      <fill>
        <patternFill>
          <bgColor rgb="FFA6A6A6"/>
        </patternFill>
      </fill>
      <border>
        <left/>
        <right/>
        <top/>
        <bottom/>
      </border>
    </dxf>
    <dxf>
      <font>
        <color theme="0" tint="-0.35"/>
      </font>
      <fill>
        <patternFill>
          <bgColor theme="0" tint="-0.35"/>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727710</xdr:colOff>
      <xdr:row>1</xdr:row>
      <xdr:rowOff>215900</xdr:rowOff>
    </xdr:from>
    <xdr:to xmlns:xdr="http://schemas.openxmlformats.org/drawingml/2006/spreadsheetDrawing">
      <xdr:col>34</xdr:col>
      <xdr:colOff>471805</xdr:colOff>
      <xdr:row>5</xdr:row>
      <xdr:rowOff>73660</xdr:rowOff>
    </xdr:to>
    <xdr:grpSp>
      <xdr:nvGrpSpPr>
        <xdr:cNvPr id="2" name="グループ化 1"/>
        <xdr:cNvGrpSpPr/>
      </xdr:nvGrpSpPr>
      <xdr:grpSpPr>
        <a:xfrm>
          <a:off x="12278360" y="471170"/>
          <a:ext cx="4645660" cy="665480"/>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102870</xdr:rowOff>
    </xdr:from>
    <xdr:to xmlns:xdr="http://schemas.openxmlformats.org/drawingml/2006/spreadsheetDrawing">
      <xdr:col>24</xdr:col>
      <xdr:colOff>1538605</xdr:colOff>
      <xdr:row>12</xdr:row>
      <xdr:rowOff>19685</xdr:rowOff>
    </xdr:to>
    <xdr:grpSp>
      <xdr:nvGrpSpPr>
        <xdr:cNvPr id="5" name="グループ化 4"/>
        <xdr:cNvGrpSpPr/>
      </xdr:nvGrpSpPr>
      <xdr:grpSpPr>
        <a:xfrm>
          <a:off x="354965" y="1348740"/>
          <a:ext cx="8646160" cy="1448435"/>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xdr:cNvSpPr/>
            </xdr:nvSpPr>
            <xdr:spPr>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6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第４号様式②</a:t>
                </a:r>
                <a:endParaRPr kumimoji="1" lang="en-US" altLang="ja-JP" sz="1400" b="1"/>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第４号様式①</a:t>
                </a:r>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4" name="テキスト ボックス 23"/>
              <xdr:cNvSpPr txBox="1"/>
            </xdr:nvSpPr>
            <xdr:spPr>
              <a:xfrm>
                <a:off x="2658735" y="5333998"/>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xdr:cNvSpPr txBox="1"/>
            </xdr:nvSpPr>
            <xdr:spPr>
              <a:xfrm>
                <a:off x="5718585" y="5334000"/>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xdr:cNvSpPr txBox="1"/>
          </xdr:nvSpPr>
          <xdr:spPr>
            <a:xfrm>
              <a:off x="1570554" y="2377523"/>
              <a:ext cx="1323280"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1" name="テキスト ボックス 10"/>
          <xdr:cNvSpPr txBox="1"/>
        </xdr:nvSpPr>
        <xdr:spPr>
          <a:xfrm>
            <a:off x="5793014" y="1586875"/>
            <a:ext cx="777377" cy="24147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xdr:cNvSpPr/>
        </xdr:nvSpPr>
        <xdr:spPr>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mlns:xdr="http://schemas.openxmlformats.org/drawingml/2006/spreadsheetDrawing">
      <xdr:col>12</xdr:col>
      <xdr:colOff>92075</xdr:colOff>
      <xdr:row>6</xdr:row>
      <xdr:rowOff>145415</xdr:rowOff>
    </xdr:from>
    <xdr:to xmlns:xdr="http://schemas.openxmlformats.org/drawingml/2006/spreadsheetDrawing">
      <xdr:col>15</xdr:col>
      <xdr:colOff>178435</xdr:colOff>
      <xdr:row>8</xdr:row>
      <xdr:rowOff>83185</xdr:rowOff>
    </xdr:to>
    <xdr:sp macro="" textlink="">
      <xdr:nvSpPr>
        <xdr:cNvPr id="28" name="吹き出し: 円形 27"/>
        <xdr:cNvSpPr/>
      </xdr:nvSpPr>
      <xdr:spPr>
        <a:xfrm>
          <a:off x="2548890" y="1391285"/>
          <a:ext cx="694055" cy="448310"/>
        </a:xfrm>
        <a:prstGeom prst="wedgeEllipseCallout">
          <a:avLst>
            <a:gd name="adj1" fmla="val -48807"/>
            <a:gd name="adj2" fmla="val 7072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12</xdr:col>
      <xdr:colOff>151765</xdr:colOff>
      <xdr:row>6</xdr:row>
      <xdr:rowOff>161925</xdr:rowOff>
    </xdr:from>
    <xdr:to xmlns:xdr="http://schemas.openxmlformats.org/drawingml/2006/spreadsheetDrawing">
      <xdr:col>16</xdr:col>
      <xdr:colOff>84455</xdr:colOff>
      <xdr:row>8</xdr:row>
      <xdr:rowOff>57785</xdr:rowOff>
    </xdr:to>
    <xdr:sp macro="" textlink="">
      <xdr:nvSpPr>
        <xdr:cNvPr id="29" name="テキスト ボックス 28"/>
        <xdr:cNvSpPr txBox="1"/>
      </xdr:nvSpPr>
      <xdr:spPr>
        <a:xfrm>
          <a:off x="2608580" y="1407795"/>
          <a:ext cx="742950" cy="4064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mlns:xdr="http://schemas.openxmlformats.org/drawingml/2006/spreadsheetDrawing">
      <xdr:col>24</xdr:col>
      <xdr:colOff>845185</xdr:colOff>
      <xdr:row>0</xdr:row>
      <xdr:rowOff>86360</xdr:rowOff>
    </xdr:from>
    <xdr:to xmlns:xdr="http://schemas.openxmlformats.org/drawingml/2006/spreadsheetDrawing">
      <xdr:col>25</xdr:col>
      <xdr:colOff>158115</xdr:colOff>
      <xdr:row>2</xdr:row>
      <xdr:rowOff>18415</xdr:rowOff>
    </xdr:to>
    <xdr:sp macro="" textlink="">
      <xdr:nvSpPr>
        <xdr:cNvPr id="30" name="テキスト ボックス 33"/>
        <xdr:cNvSpPr txBox="1"/>
      </xdr:nvSpPr>
      <xdr:spPr>
        <a:xfrm>
          <a:off x="8307705" y="86360"/>
          <a:ext cx="2411095" cy="40640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a:t>別記第４号様式（第12条関係）</a:t>
          </a:r>
          <a:endParaRPr kumimoji="1" lang="ja-JP" alt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36</xdr:col>
      <xdr:colOff>183515</xdr:colOff>
      <xdr:row>6</xdr:row>
      <xdr:rowOff>88265</xdr:rowOff>
    </xdr:from>
    <xdr:to xmlns:xdr="http://schemas.openxmlformats.org/drawingml/2006/spreadsheetDrawing">
      <xdr:col>44</xdr:col>
      <xdr:colOff>338455</xdr:colOff>
      <xdr:row>11</xdr:row>
      <xdr:rowOff>92075</xdr:rowOff>
    </xdr:to>
    <xdr:sp macro="" textlink="">
      <xdr:nvSpPr>
        <xdr:cNvPr id="2" name="正方形/長方形 1"/>
        <xdr:cNvSpPr/>
      </xdr:nvSpPr>
      <xdr:spPr>
        <a:xfrm>
          <a:off x="7531100" y="1059815"/>
          <a:ext cx="5268595" cy="94678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（第４号様式①、②）</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mlns:xdr="http://schemas.openxmlformats.org/drawingml/2006/spreadsheetDrawing">
      <xdr:col>37</xdr:col>
      <xdr:colOff>45085</xdr:colOff>
      <xdr:row>9</xdr:row>
      <xdr:rowOff>127000</xdr:rowOff>
    </xdr:from>
    <xdr:to xmlns:xdr="http://schemas.openxmlformats.org/drawingml/2006/spreadsheetDrawing">
      <xdr:col>37</xdr:col>
      <xdr:colOff>378460</xdr:colOff>
      <xdr:row>10</xdr:row>
      <xdr:rowOff>115570</xdr:rowOff>
    </xdr:to>
    <xdr:sp macro="" textlink="">
      <xdr:nvSpPr>
        <xdr:cNvPr id="3" name="正方形/長方形 2"/>
        <xdr:cNvSpPr/>
      </xdr:nvSpPr>
      <xdr:spPr>
        <a:xfrm>
          <a:off x="7705725" y="1698625"/>
          <a:ext cx="333375" cy="14097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N146"/>
  <sheetViews>
    <sheetView showGridLines="0" tabSelected="1" view="pageBreakPreview" zoomScale="69" zoomScaleSheetLayoutView="69" workbookViewId="0">
      <selection activeCell="C18" sqref="C18:L18"/>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1" hidden="1" customWidth="1"/>
    <col min="28" max="28" width="10.33203125" style="1" bestFit="1" customWidth="1"/>
  </cols>
  <sheetData>
    <row r="1" spans="1:28" ht="20.100000000000001" customHeight="1">
      <c r="A1" s="3" t="s">
        <v>1613</v>
      </c>
    </row>
    <row r="2" spans="1:28" ht="17.25" customHeight="1">
      <c r="A2" s="4"/>
    </row>
    <row r="3" spans="1:28" s="2" customFormat="1" ht="36.6" customHeight="1">
      <c r="A3" s="5" t="s">
        <v>387</v>
      </c>
      <c r="B3" s="5"/>
      <c r="C3" s="5"/>
      <c r="D3" s="5"/>
      <c r="E3" s="5"/>
      <c r="F3" s="5"/>
      <c r="G3" s="5"/>
      <c r="H3" s="5"/>
      <c r="I3" s="5"/>
      <c r="J3" s="5"/>
      <c r="K3" s="5"/>
      <c r="L3" s="5"/>
      <c r="M3" s="5"/>
      <c r="N3" s="5"/>
      <c r="O3" s="5"/>
      <c r="P3" s="5"/>
      <c r="Q3" s="5"/>
      <c r="R3" s="5"/>
      <c r="S3" s="5"/>
      <c r="T3" s="5"/>
      <c r="U3" s="5"/>
      <c r="V3" s="5"/>
      <c r="W3" s="5"/>
      <c r="X3" s="5"/>
      <c r="Y3" s="5"/>
      <c r="Z3" s="5"/>
      <c r="AA3" s="126"/>
      <c r="AB3" s="126"/>
    </row>
    <row r="4" spans="1:28" s="2" customFormat="1" ht="30.75" hidden="1" customHeight="1">
      <c r="A4" s="6" t="s">
        <v>3</v>
      </c>
      <c r="B4" s="6"/>
      <c r="C4" s="6"/>
      <c r="D4" s="6"/>
      <c r="E4" s="6"/>
      <c r="F4" s="6"/>
      <c r="G4" s="6"/>
      <c r="H4" s="6"/>
      <c r="I4" s="6"/>
      <c r="J4" s="6"/>
      <c r="K4" s="6"/>
      <c r="L4" s="6"/>
      <c r="M4" s="6"/>
      <c r="N4" s="6"/>
      <c r="O4" s="6"/>
      <c r="P4" s="6"/>
      <c r="Q4" s="6"/>
      <c r="R4" s="6"/>
      <c r="S4" s="6"/>
      <c r="T4" s="6"/>
      <c r="U4" s="6"/>
      <c r="V4" s="6"/>
      <c r="W4" s="6"/>
      <c r="X4" s="6"/>
      <c r="Y4" s="6"/>
      <c r="Z4" s="6"/>
      <c r="AA4" s="126"/>
      <c r="AB4" s="126"/>
    </row>
    <row r="5" spans="1:28" ht="9.75" customHeight="1">
      <c r="A5" s="2"/>
      <c r="B5" s="8"/>
      <c r="C5" s="8"/>
      <c r="D5" s="8"/>
      <c r="E5" s="8"/>
      <c r="F5" s="8"/>
      <c r="G5" s="8"/>
      <c r="H5" s="8"/>
      <c r="I5" s="8"/>
      <c r="J5" s="8"/>
      <c r="K5" s="8"/>
      <c r="L5" s="8"/>
      <c r="M5" s="8"/>
      <c r="N5" s="8"/>
      <c r="O5" s="8"/>
      <c r="P5" s="8"/>
      <c r="Q5" s="8"/>
      <c r="R5" s="8"/>
      <c r="S5" s="8"/>
      <c r="T5" s="8"/>
      <c r="U5" s="8"/>
      <c r="V5" s="8"/>
      <c r="W5" s="8"/>
      <c r="X5" s="8"/>
      <c r="Y5" s="8"/>
      <c r="Z5" s="8"/>
    </row>
    <row r="6" spans="1:28" ht="14.4" customHeight="1">
      <c r="A6" s="5" t="s">
        <v>1932</v>
      </c>
      <c r="B6" s="5"/>
      <c r="C6" s="5"/>
      <c r="D6" s="5"/>
      <c r="E6" s="5"/>
      <c r="F6" s="5"/>
      <c r="G6" s="5"/>
      <c r="H6" s="5"/>
      <c r="I6" s="5"/>
      <c r="J6" s="5"/>
      <c r="K6" s="5"/>
      <c r="L6" s="5"/>
      <c r="M6" s="5"/>
      <c r="N6" s="5"/>
      <c r="O6" s="5"/>
      <c r="P6" s="5"/>
      <c r="Q6" s="5"/>
      <c r="R6" s="5"/>
      <c r="S6" s="5"/>
      <c r="T6" s="5"/>
      <c r="U6" s="5"/>
      <c r="V6" s="5"/>
      <c r="W6" s="5"/>
      <c r="X6" s="5"/>
      <c r="Y6" s="5"/>
      <c r="Z6" s="5"/>
    </row>
    <row r="7" spans="1:28" ht="20.100000000000001" customHeight="1">
      <c r="A7" s="7"/>
      <c r="B7" s="8"/>
      <c r="C7" s="8"/>
      <c r="D7" s="8"/>
      <c r="E7" s="8"/>
      <c r="F7" s="8"/>
      <c r="G7" s="8"/>
      <c r="H7" s="8"/>
      <c r="I7" s="8"/>
      <c r="J7" s="8"/>
      <c r="K7" s="8"/>
      <c r="L7" s="8"/>
      <c r="M7" s="8"/>
      <c r="N7" s="8"/>
      <c r="O7" s="8"/>
      <c r="P7" s="8"/>
      <c r="Q7" s="8"/>
      <c r="R7" s="8"/>
      <c r="S7" s="8"/>
      <c r="T7" s="8"/>
      <c r="U7" s="8"/>
      <c r="V7" s="8"/>
      <c r="W7" s="8"/>
      <c r="X7" s="8"/>
      <c r="Y7" s="8"/>
      <c r="Z7" s="8"/>
    </row>
    <row r="8" spans="1:28" ht="20.100000000000001" customHeight="1">
      <c r="A8" s="7"/>
      <c r="B8" s="8"/>
      <c r="C8" s="8"/>
      <c r="D8" s="8"/>
      <c r="E8" s="8"/>
      <c r="F8" s="8"/>
      <c r="G8" s="8"/>
      <c r="H8" s="8"/>
      <c r="I8" s="8"/>
      <c r="J8" s="8"/>
      <c r="K8" s="8"/>
      <c r="L8" s="8"/>
      <c r="M8" s="8"/>
      <c r="N8" s="8"/>
      <c r="O8" s="8"/>
      <c r="P8" s="8"/>
      <c r="Q8" s="8"/>
      <c r="R8" s="8"/>
      <c r="S8" s="8"/>
      <c r="T8" s="8"/>
      <c r="U8" s="8"/>
      <c r="V8" s="8"/>
      <c r="W8" s="8"/>
      <c r="X8" s="8"/>
      <c r="Y8" s="8"/>
      <c r="Z8" s="8"/>
    </row>
    <row r="9" spans="1:28" ht="20.100000000000001" customHeight="1">
      <c r="A9" s="7"/>
      <c r="B9" s="8"/>
      <c r="C9" s="8"/>
      <c r="D9" s="8"/>
      <c r="E9" s="8"/>
      <c r="F9" s="8"/>
      <c r="G9" s="8"/>
      <c r="H9" s="8"/>
      <c r="I9" s="8"/>
      <c r="J9" s="8"/>
      <c r="K9" s="8"/>
      <c r="L9" s="8"/>
      <c r="M9" s="8"/>
      <c r="N9" s="8"/>
      <c r="O9" s="8"/>
      <c r="P9" s="8"/>
      <c r="Q9" s="8"/>
      <c r="R9" s="8"/>
      <c r="S9" s="8"/>
      <c r="T9" s="8"/>
      <c r="U9" s="8"/>
      <c r="V9" s="8"/>
      <c r="W9" s="8"/>
      <c r="X9" s="8"/>
      <c r="Y9" s="8"/>
      <c r="Z9" s="8"/>
    </row>
    <row r="10" spans="1:28" ht="20.100000000000001" customHeight="1">
      <c r="A10" s="7"/>
      <c r="B10" s="8"/>
      <c r="C10" s="8"/>
      <c r="D10" s="8"/>
      <c r="E10" s="8"/>
      <c r="F10" s="8"/>
      <c r="G10" s="8"/>
      <c r="H10" s="8"/>
      <c r="I10" s="8"/>
      <c r="J10" s="8"/>
      <c r="K10" s="8"/>
      <c r="L10" s="8"/>
      <c r="M10" s="8"/>
      <c r="N10" s="8"/>
      <c r="O10" s="8"/>
      <c r="P10" s="8"/>
      <c r="Q10" s="8"/>
      <c r="R10" s="8"/>
      <c r="S10" s="8"/>
      <c r="T10" s="8"/>
      <c r="U10" s="8"/>
      <c r="V10" s="8"/>
      <c r="W10" s="8"/>
      <c r="X10" s="8"/>
      <c r="Y10" s="8"/>
      <c r="Z10" s="8"/>
    </row>
    <row r="11" spans="1:28" ht="20.100000000000001" customHeight="1">
      <c r="A11" s="7"/>
      <c r="B11" s="8"/>
      <c r="C11" s="8"/>
      <c r="D11" s="8"/>
      <c r="E11" s="8"/>
      <c r="F11" s="8"/>
      <c r="G11" s="8"/>
      <c r="H11" s="8"/>
      <c r="I11" s="8"/>
      <c r="J11" s="8"/>
      <c r="K11" s="8"/>
      <c r="L11" s="8"/>
      <c r="M11" s="8"/>
      <c r="N11" s="8"/>
      <c r="O11" s="8"/>
      <c r="P11" s="8"/>
      <c r="Q11" s="8"/>
      <c r="R11" s="8"/>
      <c r="S11" s="8"/>
      <c r="T11" s="8"/>
      <c r="U11" s="8"/>
      <c r="V11" s="8"/>
      <c r="W11" s="8"/>
      <c r="X11" s="8"/>
      <c r="Y11" s="8"/>
      <c r="Z11" s="8"/>
    </row>
    <row r="12" spans="1:28" ht="20.100000000000001" customHeight="1">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8" ht="7.5" customHeight="1">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8" ht="60.75" customHeight="1">
      <c r="A14" s="5" t="s">
        <v>1065</v>
      </c>
      <c r="B14" s="5"/>
      <c r="C14" s="5"/>
      <c r="D14" s="5"/>
      <c r="E14" s="5"/>
      <c r="F14" s="5"/>
      <c r="G14" s="5"/>
      <c r="H14" s="5"/>
      <c r="I14" s="5"/>
      <c r="J14" s="5"/>
      <c r="K14" s="5"/>
      <c r="L14" s="5"/>
      <c r="M14" s="5"/>
      <c r="N14" s="5"/>
      <c r="O14" s="5"/>
      <c r="P14" s="5"/>
      <c r="Q14" s="5"/>
      <c r="R14" s="5"/>
      <c r="S14" s="5"/>
      <c r="T14" s="5"/>
      <c r="U14" s="5"/>
      <c r="V14" s="5"/>
      <c r="W14" s="5"/>
      <c r="X14" s="5"/>
      <c r="Y14" s="5"/>
      <c r="Z14" s="5"/>
    </row>
    <row r="15" spans="1:28" ht="10.5" customHeight="1">
      <c r="A15" s="2"/>
      <c r="B15" s="8"/>
      <c r="C15" s="8"/>
      <c r="D15" s="8"/>
      <c r="E15" s="8"/>
      <c r="F15" s="8"/>
      <c r="G15" s="8"/>
      <c r="H15" s="8"/>
      <c r="I15" s="8"/>
      <c r="J15" s="8"/>
      <c r="K15" s="8"/>
      <c r="L15" s="8"/>
      <c r="M15" s="8"/>
      <c r="N15" s="8"/>
      <c r="O15" s="8"/>
      <c r="P15" s="8"/>
      <c r="Q15" s="8"/>
      <c r="R15" s="8"/>
      <c r="S15" s="8"/>
      <c r="T15" s="8"/>
      <c r="U15" s="8"/>
      <c r="V15" s="8"/>
      <c r="W15" s="8"/>
      <c r="X15" s="8"/>
      <c r="Y15" s="8"/>
      <c r="Z15" s="8"/>
    </row>
    <row r="16" spans="1:28" ht="19.5" customHeight="1">
      <c r="A16" s="9" t="s">
        <v>11</v>
      </c>
      <c r="B16" s="8"/>
      <c r="C16" s="8"/>
      <c r="D16" s="8"/>
      <c r="E16" s="8"/>
      <c r="F16" s="8"/>
      <c r="G16" s="8"/>
      <c r="H16" s="8"/>
      <c r="I16" s="8"/>
      <c r="J16" s="8"/>
      <c r="K16" s="8"/>
      <c r="L16" s="8"/>
      <c r="M16" s="8"/>
      <c r="N16" s="8"/>
      <c r="O16" s="8"/>
      <c r="P16" s="8"/>
      <c r="Q16" s="8"/>
      <c r="R16" s="8"/>
      <c r="S16" s="8"/>
      <c r="T16" s="8"/>
      <c r="U16" s="8"/>
      <c r="V16" s="8"/>
      <c r="W16" s="8"/>
      <c r="X16" s="8"/>
      <c r="Y16" s="8"/>
      <c r="Z16" s="8"/>
    </row>
    <row r="17" spans="1:27" ht="37.200000000000003" hidden="1" customHeight="1">
      <c r="A17" s="8"/>
      <c r="B17" s="5" t="s">
        <v>1276</v>
      </c>
      <c r="C17" s="5"/>
      <c r="D17" s="5"/>
      <c r="E17" s="5"/>
      <c r="F17" s="5"/>
      <c r="G17" s="5"/>
      <c r="H17" s="5"/>
      <c r="I17" s="5"/>
      <c r="J17" s="5"/>
      <c r="K17" s="5"/>
      <c r="L17" s="5"/>
      <c r="M17" s="5"/>
      <c r="N17" s="5"/>
      <c r="O17" s="5"/>
      <c r="P17" s="5"/>
      <c r="Q17" s="5"/>
      <c r="R17" s="5"/>
      <c r="S17" s="5"/>
      <c r="T17" s="5"/>
      <c r="U17" s="5"/>
      <c r="V17" s="5"/>
      <c r="W17" s="5"/>
      <c r="X17" s="5"/>
      <c r="Y17" s="5"/>
      <c r="Z17" s="8"/>
    </row>
    <row r="18" spans="1:27" ht="27.75" customHeight="1">
      <c r="A18" s="8"/>
      <c r="B18" s="10" t="s">
        <v>14</v>
      </c>
      <c r="C18" s="23" t="s">
        <v>462</v>
      </c>
      <c r="D18" s="36"/>
      <c r="E18" s="36"/>
      <c r="F18" s="36"/>
      <c r="G18" s="36"/>
      <c r="H18" s="36"/>
      <c r="I18" s="36"/>
      <c r="J18" s="36"/>
      <c r="K18" s="36"/>
      <c r="L18" s="41"/>
      <c r="M18" s="8"/>
      <c r="N18" s="8"/>
      <c r="O18" s="8"/>
      <c r="P18" s="8"/>
      <c r="Q18" s="8"/>
      <c r="R18" s="8"/>
      <c r="S18" s="8"/>
      <c r="T18" s="8"/>
      <c r="U18" s="8"/>
      <c r="V18" s="8"/>
      <c r="W18" s="8"/>
      <c r="X18" s="8"/>
      <c r="Y18" s="8"/>
      <c r="Z18" s="8"/>
    </row>
    <row r="19" spans="1:27"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7" ht="20.100000000000001" customHeight="1">
      <c r="A20" s="9" t="s">
        <v>32</v>
      </c>
      <c r="B20" s="8"/>
      <c r="C20" s="8"/>
      <c r="D20" s="8"/>
      <c r="E20" s="8"/>
      <c r="F20" s="8"/>
      <c r="G20" s="8"/>
      <c r="H20" s="8"/>
      <c r="I20" s="8"/>
      <c r="J20" s="8"/>
      <c r="K20" s="8"/>
      <c r="L20" s="8"/>
      <c r="M20" s="8"/>
      <c r="N20" s="8"/>
      <c r="O20" s="8"/>
      <c r="P20" s="8"/>
      <c r="Q20" s="8"/>
      <c r="R20" s="8"/>
      <c r="S20" s="8"/>
      <c r="T20" s="8"/>
      <c r="U20" s="8"/>
      <c r="V20" s="8"/>
      <c r="W20" s="8"/>
      <c r="X20" s="8"/>
      <c r="Y20" s="8"/>
      <c r="Z20" s="8"/>
    </row>
    <row r="21" spans="1:27" ht="20.100000000000001" customHeight="1">
      <c r="A21" s="8"/>
      <c r="B21" s="2" t="s">
        <v>64</v>
      </c>
      <c r="C21" s="8"/>
      <c r="D21" s="8"/>
      <c r="E21" s="8"/>
      <c r="F21" s="8"/>
      <c r="G21" s="8"/>
      <c r="H21" s="8"/>
      <c r="I21" s="8"/>
      <c r="J21" s="8"/>
      <c r="K21" s="8"/>
      <c r="L21" s="8"/>
      <c r="M21" s="8"/>
      <c r="N21" s="8"/>
      <c r="O21" s="8"/>
      <c r="P21" s="8"/>
      <c r="Q21" s="8"/>
      <c r="R21" s="8"/>
      <c r="S21" s="8"/>
      <c r="T21" s="8"/>
      <c r="U21" s="8"/>
      <c r="V21" s="8"/>
      <c r="W21" s="8"/>
      <c r="X21" s="8"/>
      <c r="Y21" s="8"/>
      <c r="Z21" s="8"/>
    </row>
    <row r="22" spans="1:27" ht="20.100000000000001" customHeight="1">
      <c r="A22" s="8"/>
      <c r="B22" s="11" t="s">
        <v>70</v>
      </c>
      <c r="C22" s="24" t="s">
        <v>61</v>
      </c>
      <c r="D22" s="24"/>
      <c r="E22" s="24"/>
      <c r="F22" s="24"/>
      <c r="G22" s="24"/>
      <c r="H22" s="24"/>
      <c r="I22" s="24"/>
      <c r="J22" s="24"/>
      <c r="K22" s="24"/>
      <c r="L22" s="14"/>
      <c r="M22" s="48"/>
      <c r="N22" s="64"/>
      <c r="O22" s="64"/>
      <c r="P22" s="64"/>
      <c r="Q22" s="64"/>
      <c r="R22" s="64"/>
      <c r="S22" s="64"/>
      <c r="T22" s="64"/>
      <c r="U22" s="64"/>
      <c r="V22" s="64"/>
      <c r="W22" s="95"/>
      <c r="X22" s="107"/>
      <c r="Y22" s="8"/>
      <c r="Z22" s="8"/>
    </row>
    <row r="23" spans="1:27" ht="20.100000000000001" customHeight="1">
      <c r="A23" s="8"/>
      <c r="B23" s="12"/>
      <c r="C23" s="24" t="s">
        <v>71</v>
      </c>
      <c r="D23" s="24"/>
      <c r="E23" s="24"/>
      <c r="F23" s="24"/>
      <c r="G23" s="24"/>
      <c r="H23" s="24"/>
      <c r="I23" s="24"/>
      <c r="J23" s="24"/>
      <c r="K23" s="24"/>
      <c r="L23" s="14"/>
      <c r="M23" s="49"/>
      <c r="N23" s="65"/>
      <c r="O23" s="65"/>
      <c r="P23" s="65"/>
      <c r="Q23" s="65"/>
      <c r="R23" s="65"/>
      <c r="S23" s="65"/>
      <c r="T23" s="65"/>
      <c r="U23" s="65"/>
      <c r="V23" s="65"/>
      <c r="W23" s="65"/>
      <c r="X23" s="108"/>
      <c r="Y23" s="8"/>
      <c r="Z23" s="8"/>
      <c r="AA23" s="1" t="s">
        <v>73</v>
      </c>
    </row>
    <row r="24" spans="1:27" ht="20.100000000000001" customHeight="1">
      <c r="A24" s="8"/>
      <c r="B24" s="11" t="s">
        <v>78</v>
      </c>
      <c r="C24" s="24" t="s">
        <v>85</v>
      </c>
      <c r="D24" s="24"/>
      <c r="E24" s="24"/>
      <c r="F24" s="24"/>
      <c r="G24" s="24"/>
      <c r="H24" s="24"/>
      <c r="I24" s="24"/>
      <c r="J24" s="24"/>
      <c r="K24" s="24"/>
      <c r="L24" s="14"/>
      <c r="M24" s="50"/>
      <c r="N24" s="66"/>
      <c r="O24" s="66"/>
      <c r="P24" s="76" t="s">
        <v>2038</v>
      </c>
      <c r="Q24" s="66"/>
      <c r="R24" s="66"/>
      <c r="S24" s="66"/>
      <c r="T24" s="85"/>
      <c r="U24" s="87"/>
      <c r="V24" s="89"/>
      <c r="W24" s="89"/>
      <c r="X24" s="89"/>
      <c r="Y24" s="8"/>
      <c r="Z24" s="8"/>
      <c r="AA24" s="1" t="str">
        <f>CONCATENATE(M24,N24,O24,P24,Q24,R24,S24,T24)</f>
        <v>-</v>
      </c>
    </row>
    <row r="25" spans="1:27" ht="34.5" customHeight="1">
      <c r="A25" s="8"/>
      <c r="B25" s="13"/>
      <c r="C25" s="25" t="s">
        <v>86</v>
      </c>
      <c r="D25" s="25"/>
      <c r="E25" s="25"/>
      <c r="F25" s="25"/>
      <c r="G25" s="25"/>
      <c r="H25" s="25"/>
      <c r="I25" s="25"/>
      <c r="J25" s="25"/>
      <c r="K25" s="25"/>
      <c r="L25" s="42"/>
      <c r="M25" s="51"/>
      <c r="N25" s="67"/>
      <c r="O25" s="67"/>
      <c r="P25" s="67"/>
      <c r="Q25" s="67"/>
      <c r="R25" s="67"/>
      <c r="S25" s="67"/>
      <c r="T25" s="67"/>
      <c r="U25" s="88"/>
      <c r="V25" s="88"/>
      <c r="W25" s="96"/>
      <c r="X25" s="109"/>
      <c r="Y25" s="8"/>
      <c r="Z25" s="8"/>
    </row>
    <row r="26" spans="1:27" ht="20.100000000000001" customHeight="1">
      <c r="A26" s="8"/>
      <c r="B26" s="12"/>
      <c r="C26" s="24" t="s">
        <v>94</v>
      </c>
      <c r="D26" s="24"/>
      <c r="E26" s="24"/>
      <c r="F26" s="24"/>
      <c r="G26" s="24"/>
      <c r="H26" s="24"/>
      <c r="I26" s="24"/>
      <c r="J26" s="24"/>
      <c r="K26" s="24"/>
      <c r="L26" s="14"/>
      <c r="M26" s="52"/>
      <c r="N26" s="68"/>
      <c r="O26" s="68"/>
      <c r="P26" s="68"/>
      <c r="Q26" s="68"/>
      <c r="R26" s="68"/>
      <c r="S26" s="68"/>
      <c r="T26" s="68"/>
      <c r="U26" s="68"/>
      <c r="V26" s="68"/>
      <c r="W26" s="97"/>
      <c r="X26" s="110"/>
      <c r="Y26" s="8"/>
      <c r="Z26" s="8"/>
    </row>
    <row r="27" spans="1:27" ht="20.100000000000001" customHeight="1">
      <c r="A27" s="8"/>
      <c r="B27" s="11" t="s">
        <v>103</v>
      </c>
      <c r="C27" s="24" t="s">
        <v>107</v>
      </c>
      <c r="D27" s="24"/>
      <c r="E27" s="24"/>
      <c r="F27" s="24"/>
      <c r="G27" s="24"/>
      <c r="H27" s="24"/>
      <c r="I27" s="24"/>
      <c r="J27" s="24"/>
      <c r="K27" s="24"/>
      <c r="L27" s="14"/>
      <c r="M27" s="53"/>
      <c r="N27" s="69"/>
      <c r="O27" s="69"/>
      <c r="P27" s="69"/>
      <c r="Q27" s="69"/>
      <c r="R27" s="69"/>
      <c r="S27" s="69"/>
      <c r="T27" s="69"/>
      <c r="U27" s="69"/>
      <c r="V27" s="69"/>
      <c r="W27" s="98"/>
      <c r="X27" s="111"/>
      <c r="Y27" s="8"/>
      <c r="Z27" s="8"/>
    </row>
    <row r="28" spans="1:27" ht="20.100000000000001" customHeight="1">
      <c r="A28" s="8"/>
      <c r="B28" s="12"/>
      <c r="C28" s="24" t="s">
        <v>110</v>
      </c>
      <c r="D28" s="24"/>
      <c r="E28" s="24"/>
      <c r="F28" s="24"/>
      <c r="G28" s="24"/>
      <c r="H28" s="24"/>
      <c r="I28" s="24"/>
      <c r="J28" s="24"/>
      <c r="K28" s="24"/>
      <c r="L28" s="14"/>
      <c r="M28" s="54"/>
      <c r="N28" s="70"/>
      <c r="O28" s="70"/>
      <c r="P28" s="70"/>
      <c r="Q28" s="70"/>
      <c r="R28" s="70"/>
      <c r="S28" s="70"/>
      <c r="T28" s="70"/>
      <c r="U28" s="70"/>
      <c r="V28" s="70"/>
      <c r="W28" s="99"/>
      <c r="X28" s="112"/>
      <c r="Y28" s="8"/>
      <c r="Z28" s="8"/>
    </row>
    <row r="29" spans="1:27" ht="20.100000000000001" customHeight="1">
      <c r="A29" s="8"/>
      <c r="B29" s="14" t="s">
        <v>126</v>
      </c>
      <c r="C29" s="26"/>
      <c r="D29" s="26"/>
      <c r="E29" s="26"/>
      <c r="F29" s="26"/>
      <c r="G29" s="26"/>
      <c r="H29" s="26"/>
      <c r="I29" s="26"/>
      <c r="J29" s="26"/>
      <c r="K29" s="26"/>
      <c r="L29" s="43"/>
      <c r="M29" s="55"/>
      <c r="N29" s="71"/>
      <c r="O29" s="71"/>
      <c r="P29" s="71"/>
      <c r="Q29" s="71"/>
      <c r="R29" s="71"/>
      <c r="S29" s="71"/>
      <c r="T29" s="86"/>
      <c r="U29" s="87"/>
      <c r="V29" s="89"/>
      <c r="W29" s="89"/>
      <c r="X29" s="89"/>
      <c r="Y29" s="8"/>
      <c r="Z29" s="8"/>
    </row>
    <row r="30" spans="1:27" ht="20.100000000000001" customHeight="1">
      <c r="A30" s="8"/>
      <c r="B30" s="15" t="s">
        <v>138</v>
      </c>
      <c r="C30" s="24" t="s">
        <v>61</v>
      </c>
      <c r="D30" s="24"/>
      <c r="E30" s="24"/>
      <c r="F30" s="24"/>
      <c r="G30" s="24"/>
      <c r="H30" s="24"/>
      <c r="I30" s="24"/>
      <c r="J30" s="24"/>
      <c r="K30" s="24"/>
      <c r="L30" s="14"/>
      <c r="M30" s="53"/>
      <c r="N30" s="69"/>
      <c r="O30" s="69"/>
      <c r="P30" s="69"/>
      <c r="Q30" s="69"/>
      <c r="R30" s="69"/>
      <c r="S30" s="69"/>
      <c r="T30" s="69"/>
      <c r="U30" s="69"/>
      <c r="V30" s="69"/>
      <c r="W30" s="98"/>
      <c r="X30" s="111"/>
      <c r="Y30" s="8"/>
      <c r="Z30" s="8"/>
    </row>
    <row r="31" spans="1:27" ht="20.100000000000001" customHeight="1">
      <c r="A31" s="8"/>
      <c r="B31" s="16"/>
      <c r="C31" s="27" t="s">
        <v>110</v>
      </c>
      <c r="D31" s="27"/>
      <c r="E31" s="27"/>
      <c r="F31" s="27"/>
      <c r="G31" s="27"/>
      <c r="H31" s="27"/>
      <c r="I31" s="27"/>
      <c r="J31" s="27"/>
      <c r="K31" s="27"/>
      <c r="L31" s="27"/>
      <c r="M31" s="53"/>
      <c r="N31" s="69"/>
      <c r="O31" s="69"/>
      <c r="P31" s="69"/>
      <c r="Q31" s="69"/>
      <c r="R31" s="69"/>
      <c r="S31" s="69"/>
      <c r="T31" s="69"/>
      <c r="U31" s="69"/>
      <c r="V31" s="69"/>
      <c r="W31" s="98"/>
      <c r="X31" s="111"/>
      <c r="Y31" s="8"/>
      <c r="Z31" s="8"/>
    </row>
    <row r="32" spans="1:27" ht="20.100000000000001" customHeight="1">
      <c r="A32" s="8"/>
      <c r="B32" s="11" t="s">
        <v>139</v>
      </c>
      <c r="C32" s="24" t="s">
        <v>142</v>
      </c>
      <c r="D32" s="24"/>
      <c r="E32" s="24"/>
      <c r="F32" s="24"/>
      <c r="G32" s="24"/>
      <c r="H32" s="24"/>
      <c r="I32" s="24"/>
      <c r="J32" s="24"/>
      <c r="K32" s="24"/>
      <c r="L32" s="14"/>
      <c r="M32" s="56"/>
      <c r="N32" s="72"/>
      <c r="O32" s="72"/>
      <c r="P32" s="72"/>
      <c r="Q32" s="72"/>
      <c r="R32" s="72"/>
      <c r="S32" s="72"/>
      <c r="T32" s="72"/>
      <c r="U32" s="72"/>
      <c r="V32" s="72"/>
      <c r="W32" s="100"/>
      <c r="X32" s="113"/>
      <c r="Y32" s="8"/>
      <c r="Z32" s="8"/>
    </row>
    <row r="33" spans="1:40" ht="20.100000000000001" customHeight="1">
      <c r="A33" s="8"/>
      <c r="B33" s="17"/>
      <c r="C33" s="24" t="s">
        <v>106</v>
      </c>
      <c r="D33" s="24"/>
      <c r="E33" s="24"/>
      <c r="F33" s="24"/>
      <c r="G33" s="24"/>
      <c r="H33" s="24"/>
      <c r="I33" s="24"/>
      <c r="J33" s="24"/>
      <c r="K33" s="24"/>
      <c r="L33" s="14"/>
      <c r="M33" s="57"/>
      <c r="N33" s="73"/>
      <c r="O33" s="73"/>
      <c r="P33" s="73"/>
      <c r="Q33" s="73"/>
      <c r="R33" s="73"/>
      <c r="S33" s="73"/>
      <c r="T33" s="73"/>
      <c r="U33" s="73"/>
      <c r="V33" s="73"/>
      <c r="W33" s="101"/>
      <c r="X33" s="114"/>
      <c r="Y33" s="8"/>
      <c r="Z33" s="8"/>
    </row>
    <row r="34" spans="1:40" ht="27.6"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spans="1:40" ht="20.100000000000001" customHeight="1">
      <c r="A35" s="9" t="s">
        <v>2048</v>
      </c>
      <c r="B35" s="8"/>
      <c r="C35" s="8"/>
      <c r="D35" s="8"/>
      <c r="E35" s="8"/>
      <c r="F35" s="8"/>
      <c r="G35" s="8"/>
      <c r="H35" s="8"/>
      <c r="I35" s="8"/>
      <c r="J35" s="8"/>
      <c r="K35" s="8"/>
      <c r="L35" s="8"/>
      <c r="M35" s="8"/>
      <c r="N35" s="8"/>
      <c r="O35" s="8"/>
      <c r="P35" s="8"/>
      <c r="Q35" s="8"/>
      <c r="R35" s="8"/>
      <c r="S35" s="8"/>
      <c r="T35" s="8"/>
      <c r="U35" s="8"/>
      <c r="V35" s="8"/>
      <c r="W35" s="8"/>
      <c r="X35" s="8"/>
      <c r="Y35" s="8"/>
      <c r="Z35" s="8"/>
    </row>
    <row r="36" spans="1:40" ht="14.25">
      <c r="A36" s="8"/>
      <c r="B36" s="2" t="s">
        <v>1528</v>
      </c>
      <c r="C36" s="8"/>
      <c r="D36" s="8"/>
      <c r="E36" s="8"/>
      <c r="F36" s="8"/>
      <c r="G36" s="8"/>
      <c r="H36" s="8"/>
      <c r="I36" s="8"/>
      <c r="J36" s="8"/>
      <c r="K36" s="8"/>
      <c r="L36" s="8"/>
      <c r="M36" s="8"/>
      <c r="N36" s="8"/>
      <c r="O36" s="8"/>
      <c r="P36" s="8"/>
      <c r="Q36" s="8"/>
      <c r="R36" s="8"/>
      <c r="S36" s="8"/>
      <c r="T36" s="8"/>
      <c r="U36" s="8"/>
      <c r="V36" s="8"/>
      <c r="W36" s="8"/>
      <c r="X36" s="115"/>
      <c r="Y36" s="8"/>
      <c r="Z36" s="8"/>
    </row>
    <row r="37" spans="1:40" ht="13.5">
      <c r="A37" s="8"/>
      <c r="B37" s="1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40" ht="28.5" customHeight="1">
      <c r="A38" s="8"/>
      <c r="B38" s="19" t="s">
        <v>119</v>
      </c>
      <c r="C38" s="29" t="s">
        <v>147</v>
      </c>
      <c r="D38" s="29"/>
      <c r="E38" s="29"/>
      <c r="F38" s="29"/>
      <c r="G38" s="29"/>
      <c r="H38" s="29"/>
      <c r="I38" s="29"/>
      <c r="J38" s="29"/>
      <c r="K38" s="29"/>
      <c r="L38" s="44"/>
      <c r="M38" s="19" t="s">
        <v>160</v>
      </c>
      <c r="N38" s="19"/>
      <c r="O38" s="19"/>
      <c r="P38" s="19"/>
      <c r="Q38" s="19"/>
      <c r="R38" s="21" t="s">
        <v>167</v>
      </c>
      <c r="S38" s="82"/>
      <c r="T38" s="82"/>
      <c r="U38" s="82"/>
      <c r="V38" s="82"/>
      <c r="W38" s="102"/>
      <c r="X38" s="19" t="s">
        <v>168</v>
      </c>
      <c r="Y38" s="58" t="s">
        <v>171</v>
      </c>
      <c r="Z38" s="123" t="s">
        <v>2039</v>
      </c>
    </row>
    <row r="39" spans="1:40" ht="28.2" customHeight="1">
      <c r="A39" s="8"/>
      <c r="B39" s="19"/>
      <c r="C39" s="30"/>
      <c r="D39" s="30"/>
      <c r="E39" s="30"/>
      <c r="F39" s="30"/>
      <c r="G39" s="30"/>
      <c r="H39" s="30"/>
      <c r="I39" s="30"/>
      <c r="J39" s="30"/>
      <c r="K39" s="30"/>
      <c r="L39" s="45"/>
      <c r="M39" s="58"/>
      <c r="N39" s="58"/>
      <c r="O39" s="58"/>
      <c r="P39" s="58"/>
      <c r="Q39" s="58"/>
      <c r="R39" s="79" t="s">
        <v>156</v>
      </c>
      <c r="S39" s="58"/>
      <c r="T39" s="58"/>
      <c r="U39" s="58"/>
      <c r="V39" s="58"/>
      <c r="W39" s="103" t="s">
        <v>21</v>
      </c>
      <c r="X39" s="58"/>
      <c r="Y39" s="119"/>
      <c r="Z39" s="124"/>
    </row>
    <row r="40" spans="1:40" ht="38.25" customHeight="1">
      <c r="A40" s="8"/>
      <c r="B40" s="20">
        <v>1</v>
      </c>
      <c r="C40" s="31"/>
      <c r="D40" s="37"/>
      <c r="E40" s="37"/>
      <c r="F40" s="37"/>
      <c r="G40" s="37"/>
      <c r="H40" s="37"/>
      <c r="I40" s="37"/>
      <c r="J40" s="37"/>
      <c r="K40" s="37"/>
      <c r="L40" s="37"/>
      <c r="M40" s="59"/>
      <c r="N40" s="74"/>
      <c r="O40" s="74"/>
      <c r="P40" s="74"/>
      <c r="Q40" s="77"/>
      <c r="R40" s="80"/>
      <c r="S40" s="83"/>
      <c r="T40" s="83"/>
      <c r="U40" s="83"/>
      <c r="V40" s="90"/>
      <c r="W40" s="104"/>
      <c r="X40" s="116"/>
      <c r="Y40" s="120"/>
      <c r="Z40" s="125" t="str">
        <f>IFERROR(VLOOKUP(Y40,'【参考】数式用'!$A$4:$B$54,2,FALSE),"")</f>
        <v/>
      </c>
      <c r="AB40" s="127"/>
      <c r="AC40" s="127"/>
      <c r="AD40" s="127"/>
      <c r="AE40" s="127"/>
      <c r="AF40" s="127"/>
      <c r="AG40" s="127"/>
      <c r="AH40" s="127"/>
      <c r="AI40" s="127"/>
      <c r="AJ40" s="127"/>
      <c r="AK40" s="127"/>
      <c r="AL40" s="127"/>
      <c r="AM40" s="127"/>
      <c r="AN40" s="127"/>
    </row>
    <row r="41" spans="1:40" ht="38.25" customHeight="1">
      <c r="A41" s="8"/>
      <c r="B41" s="21">
        <f t="shared" ref="B41:B104" si="0">B40+1</f>
        <v>2</v>
      </c>
      <c r="C41" s="32"/>
      <c r="D41" s="38"/>
      <c r="E41" s="38"/>
      <c r="F41" s="38"/>
      <c r="G41" s="38"/>
      <c r="H41" s="38"/>
      <c r="I41" s="38"/>
      <c r="J41" s="38"/>
      <c r="K41" s="38"/>
      <c r="L41" s="38"/>
      <c r="M41" s="60"/>
      <c r="N41" s="75"/>
      <c r="O41" s="75"/>
      <c r="P41" s="75"/>
      <c r="Q41" s="78"/>
      <c r="R41" s="81"/>
      <c r="S41" s="84"/>
      <c r="T41" s="84"/>
      <c r="U41" s="84"/>
      <c r="V41" s="91"/>
      <c r="W41" s="104"/>
      <c r="X41" s="117"/>
      <c r="Y41" s="121"/>
      <c r="Z41" s="125" t="str">
        <f>IFERROR(VLOOKUP(Y41,'【参考】数式用'!$A$4:$B$54,2,FALSE),"")</f>
        <v/>
      </c>
    </row>
    <row r="42" spans="1:40" ht="38.25" customHeight="1">
      <c r="A42" s="8"/>
      <c r="B42" s="21">
        <f t="shared" si="0"/>
        <v>3</v>
      </c>
      <c r="C42" s="32"/>
      <c r="D42" s="38"/>
      <c r="E42" s="38"/>
      <c r="F42" s="38"/>
      <c r="G42" s="38"/>
      <c r="H42" s="38"/>
      <c r="I42" s="38"/>
      <c r="J42" s="38"/>
      <c r="K42" s="38"/>
      <c r="L42" s="38"/>
      <c r="M42" s="60"/>
      <c r="N42" s="75"/>
      <c r="O42" s="75"/>
      <c r="P42" s="75"/>
      <c r="Q42" s="78"/>
      <c r="R42" s="81"/>
      <c r="S42" s="84"/>
      <c r="T42" s="84"/>
      <c r="U42" s="84"/>
      <c r="V42" s="91"/>
      <c r="W42" s="104"/>
      <c r="X42" s="117"/>
      <c r="Y42" s="121"/>
      <c r="Z42" s="125" t="str">
        <f>IFERROR(VLOOKUP(Y42,'【参考】数式用'!$A$4:$B$54,2,FALSE),"")</f>
        <v/>
      </c>
    </row>
    <row r="43" spans="1:40" ht="38.25" customHeight="1">
      <c r="A43" s="8"/>
      <c r="B43" s="21">
        <f t="shared" si="0"/>
        <v>4</v>
      </c>
      <c r="C43" s="33"/>
      <c r="D43" s="39"/>
      <c r="E43" s="39"/>
      <c r="F43" s="39"/>
      <c r="G43" s="39"/>
      <c r="H43" s="39"/>
      <c r="I43" s="39"/>
      <c r="J43" s="39"/>
      <c r="K43" s="39"/>
      <c r="L43" s="46"/>
      <c r="M43" s="60"/>
      <c r="N43" s="75"/>
      <c r="O43" s="75"/>
      <c r="P43" s="75"/>
      <c r="Q43" s="78"/>
      <c r="R43" s="81"/>
      <c r="S43" s="84"/>
      <c r="T43" s="84"/>
      <c r="U43" s="84"/>
      <c r="V43" s="91"/>
      <c r="W43" s="104"/>
      <c r="X43" s="117"/>
      <c r="Y43" s="121"/>
      <c r="Z43" s="125" t="str">
        <f>IFERROR(VLOOKUP(Y43,'【参考】数式用'!$A$4:$B$54,2,FALSE),"")</f>
        <v/>
      </c>
    </row>
    <row r="44" spans="1:40" ht="38.25" customHeight="1">
      <c r="A44" s="8"/>
      <c r="B44" s="21">
        <f t="shared" si="0"/>
        <v>5</v>
      </c>
      <c r="C44" s="33"/>
      <c r="D44" s="39"/>
      <c r="E44" s="39"/>
      <c r="F44" s="39"/>
      <c r="G44" s="39"/>
      <c r="H44" s="39"/>
      <c r="I44" s="39"/>
      <c r="J44" s="39"/>
      <c r="K44" s="39"/>
      <c r="L44" s="46"/>
      <c r="M44" s="60"/>
      <c r="N44" s="75"/>
      <c r="O44" s="75"/>
      <c r="P44" s="75"/>
      <c r="Q44" s="78"/>
      <c r="R44" s="81"/>
      <c r="S44" s="84"/>
      <c r="T44" s="84"/>
      <c r="U44" s="84"/>
      <c r="V44" s="91"/>
      <c r="W44" s="104"/>
      <c r="X44" s="117"/>
      <c r="Y44" s="121"/>
      <c r="Z44" s="125" t="str">
        <f>IFERROR(VLOOKUP(Y44,'【参考】数式用'!$A$4:$B$54,2,FALSE),"")</f>
        <v/>
      </c>
    </row>
    <row r="45" spans="1:40" ht="38.25" customHeight="1">
      <c r="A45" s="8"/>
      <c r="B45" s="21">
        <f t="shared" si="0"/>
        <v>6</v>
      </c>
      <c r="C45" s="33"/>
      <c r="D45" s="39"/>
      <c r="E45" s="39"/>
      <c r="F45" s="39"/>
      <c r="G45" s="39"/>
      <c r="H45" s="39"/>
      <c r="I45" s="39"/>
      <c r="J45" s="39"/>
      <c r="K45" s="39"/>
      <c r="L45" s="46"/>
      <c r="M45" s="60"/>
      <c r="N45" s="75"/>
      <c r="O45" s="75"/>
      <c r="P45" s="75"/>
      <c r="Q45" s="78"/>
      <c r="R45" s="81"/>
      <c r="S45" s="84"/>
      <c r="T45" s="84"/>
      <c r="U45" s="84"/>
      <c r="V45" s="91"/>
      <c r="W45" s="104"/>
      <c r="X45" s="117"/>
      <c r="Y45" s="121"/>
      <c r="Z45" s="125" t="str">
        <f>IFERROR(VLOOKUP(Y45,'【参考】数式用'!$A$4:$B$54,2,FALSE),"")</f>
        <v/>
      </c>
    </row>
    <row r="46" spans="1:40" ht="38.25" customHeight="1">
      <c r="A46" s="8"/>
      <c r="B46" s="21">
        <f t="shared" si="0"/>
        <v>7</v>
      </c>
      <c r="C46" s="33"/>
      <c r="D46" s="39"/>
      <c r="E46" s="39"/>
      <c r="F46" s="39"/>
      <c r="G46" s="39"/>
      <c r="H46" s="39"/>
      <c r="I46" s="39"/>
      <c r="J46" s="39"/>
      <c r="K46" s="39"/>
      <c r="L46" s="46"/>
      <c r="M46" s="60"/>
      <c r="N46" s="75"/>
      <c r="O46" s="75"/>
      <c r="P46" s="75"/>
      <c r="Q46" s="78"/>
      <c r="R46" s="81"/>
      <c r="S46" s="84"/>
      <c r="T46" s="84"/>
      <c r="U46" s="84"/>
      <c r="V46" s="91"/>
      <c r="W46" s="104"/>
      <c r="X46" s="117"/>
      <c r="Y46" s="121"/>
      <c r="Z46" s="125" t="str">
        <f>IFERROR(VLOOKUP(Y46,'【参考】数式用'!$A$4:$B$54,2,FALSE),"")</f>
        <v/>
      </c>
    </row>
    <row r="47" spans="1:40" ht="38.25" customHeight="1">
      <c r="A47" s="8"/>
      <c r="B47" s="21">
        <f t="shared" si="0"/>
        <v>8</v>
      </c>
      <c r="C47" s="33"/>
      <c r="D47" s="39"/>
      <c r="E47" s="39"/>
      <c r="F47" s="39"/>
      <c r="G47" s="39"/>
      <c r="H47" s="39"/>
      <c r="I47" s="39"/>
      <c r="J47" s="39"/>
      <c r="K47" s="39"/>
      <c r="L47" s="46"/>
      <c r="M47" s="60"/>
      <c r="N47" s="75"/>
      <c r="O47" s="75"/>
      <c r="P47" s="75"/>
      <c r="Q47" s="78"/>
      <c r="R47" s="81"/>
      <c r="S47" s="84"/>
      <c r="T47" s="84"/>
      <c r="U47" s="84"/>
      <c r="V47" s="91"/>
      <c r="W47" s="104"/>
      <c r="X47" s="117"/>
      <c r="Y47" s="121"/>
      <c r="Z47" s="125" t="str">
        <f>IFERROR(VLOOKUP(Y47,'【参考】数式用'!$A$4:$B$54,2,FALSE),"")</f>
        <v/>
      </c>
    </row>
    <row r="48" spans="1:40" ht="38.25" customHeight="1">
      <c r="A48" s="8"/>
      <c r="B48" s="21">
        <f t="shared" si="0"/>
        <v>9</v>
      </c>
      <c r="C48" s="33"/>
      <c r="D48" s="39"/>
      <c r="E48" s="39"/>
      <c r="F48" s="39"/>
      <c r="G48" s="39"/>
      <c r="H48" s="39"/>
      <c r="I48" s="39"/>
      <c r="J48" s="39"/>
      <c r="K48" s="39"/>
      <c r="L48" s="46"/>
      <c r="M48" s="60"/>
      <c r="N48" s="75"/>
      <c r="O48" s="75"/>
      <c r="P48" s="75"/>
      <c r="Q48" s="78"/>
      <c r="R48" s="81"/>
      <c r="S48" s="84"/>
      <c r="T48" s="84"/>
      <c r="U48" s="84"/>
      <c r="V48" s="91"/>
      <c r="W48" s="104"/>
      <c r="X48" s="117"/>
      <c r="Y48" s="121"/>
      <c r="Z48" s="125" t="str">
        <f>IFERROR(VLOOKUP(Y48,'【参考】数式用'!$A$4:$B$54,2,FALSE),"")</f>
        <v/>
      </c>
    </row>
    <row r="49" spans="1:26" ht="38.25" customHeight="1">
      <c r="A49" s="8"/>
      <c r="B49" s="21">
        <f t="shared" si="0"/>
        <v>10</v>
      </c>
      <c r="C49" s="33"/>
      <c r="D49" s="39"/>
      <c r="E49" s="39"/>
      <c r="F49" s="39"/>
      <c r="G49" s="39"/>
      <c r="H49" s="39"/>
      <c r="I49" s="39"/>
      <c r="J49" s="39"/>
      <c r="K49" s="39"/>
      <c r="L49" s="46"/>
      <c r="M49" s="60"/>
      <c r="N49" s="75"/>
      <c r="O49" s="75"/>
      <c r="P49" s="75"/>
      <c r="Q49" s="78"/>
      <c r="R49" s="81"/>
      <c r="S49" s="84"/>
      <c r="T49" s="84"/>
      <c r="U49" s="84"/>
      <c r="V49" s="91"/>
      <c r="W49" s="104"/>
      <c r="X49" s="117"/>
      <c r="Y49" s="121"/>
      <c r="Z49" s="125" t="str">
        <f>IFERROR(VLOOKUP(Y49,'【参考】数式用'!$A$4:$B$54,2,FALSE),"")</f>
        <v/>
      </c>
    </row>
    <row r="50" spans="1:26" ht="38.25" customHeight="1">
      <c r="A50" s="8"/>
      <c r="B50" s="21">
        <f t="shared" si="0"/>
        <v>11</v>
      </c>
      <c r="C50" s="33"/>
      <c r="D50" s="39"/>
      <c r="E50" s="39"/>
      <c r="F50" s="39"/>
      <c r="G50" s="39"/>
      <c r="H50" s="39"/>
      <c r="I50" s="39"/>
      <c r="J50" s="39"/>
      <c r="K50" s="39"/>
      <c r="L50" s="46"/>
      <c r="M50" s="60"/>
      <c r="N50" s="75"/>
      <c r="O50" s="75"/>
      <c r="P50" s="75"/>
      <c r="Q50" s="78"/>
      <c r="R50" s="81"/>
      <c r="S50" s="84"/>
      <c r="T50" s="84"/>
      <c r="U50" s="84"/>
      <c r="V50" s="91"/>
      <c r="W50" s="104"/>
      <c r="X50" s="117"/>
      <c r="Y50" s="121"/>
      <c r="Z50" s="125" t="str">
        <f>IFERROR(VLOOKUP(Y50,'【参考】数式用'!$A$4:$B$54,2,FALSE),"")</f>
        <v/>
      </c>
    </row>
    <row r="51" spans="1:26" ht="38.25" customHeight="1">
      <c r="A51" s="8"/>
      <c r="B51" s="21">
        <f t="shared" si="0"/>
        <v>12</v>
      </c>
      <c r="C51" s="33"/>
      <c r="D51" s="39"/>
      <c r="E51" s="39"/>
      <c r="F51" s="39"/>
      <c r="G51" s="39"/>
      <c r="H51" s="39"/>
      <c r="I51" s="39"/>
      <c r="J51" s="39"/>
      <c r="K51" s="39"/>
      <c r="L51" s="46"/>
      <c r="M51" s="60"/>
      <c r="N51" s="75"/>
      <c r="O51" s="75"/>
      <c r="P51" s="75"/>
      <c r="Q51" s="78"/>
      <c r="R51" s="81"/>
      <c r="S51" s="84"/>
      <c r="T51" s="84"/>
      <c r="U51" s="84"/>
      <c r="V51" s="91"/>
      <c r="W51" s="104"/>
      <c r="X51" s="117"/>
      <c r="Y51" s="121"/>
      <c r="Z51" s="125" t="str">
        <f>IFERROR(VLOOKUP(Y51,'【参考】数式用'!$A$4:$B$54,2,FALSE),"")</f>
        <v/>
      </c>
    </row>
    <row r="52" spans="1:26" ht="38.25" customHeight="1">
      <c r="A52" s="8"/>
      <c r="B52" s="21">
        <f t="shared" si="0"/>
        <v>13</v>
      </c>
      <c r="C52" s="33"/>
      <c r="D52" s="39"/>
      <c r="E52" s="39"/>
      <c r="F52" s="39"/>
      <c r="G52" s="39"/>
      <c r="H52" s="39"/>
      <c r="I52" s="39"/>
      <c r="J52" s="39"/>
      <c r="K52" s="39"/>
      <c r="L52" s="46"/>
      <c r="M52" s="60"/>
      <c r="N52" s="75"/>
      <c r="O52" s="75"/>
      <c r="P52" s="75"/>
      <c r="Q52" s="78"/>
      <c r="R52" s="81"/>
      <c r="S52" s="84"/>
      <c r="T52" s="84"/>
      <c r="U52" s="84"/>
      <c r="V52" s="91"/>
      <c r="W52" s="104"/>
      <c r="X52" s="117"/>
      <c r="Y52" s="121"/>
      <c r="Z52" s="125" t="str">
        <f>IFERROR(VLOOKUP(Y52,'【参考】数式用'!$A$4:$B$54,2,FALSE),"")</f>
        <v/>
      </c>
    </row>
    <row r="53" spans="1:26" ht="38.25" customHeight="1">
      <c r="A53" s="8"/>
      <c r="B53" s="21">
        <f t="shared" si="0"/>
        <v>14</v>
      </c>
      <c r="C53" s="33"/>
      <c r="D53" s="39"/>
      <c r="E53" s="39"/>
      <c r="F53" s="39"/>
      <c r="G53" s="39"/>
      <c r="H53" s="39"/>
      <c r="I53" s="39"/>
      <c r="J53" s="39"/>
      <c r="K53" s="39"/>
      <c r="L53" s="46"/>
      <c r="M53" s="60"/>
      <c r="N53" s="75"/>
      <c r="O53" s="75"/>
      <c r="P53" s="75"/>
      <c r="Q53" s="78"/>
      <c r="R53" s="81"/>
      <c r="S53" s="84"/>
      <c r="T53" s="84"/>
      <c r="U53" s="84"/>
      <c r="V53" s="91"/>
      <c r="W53" s="104"/>
      <c r="X53" s="117"/>
      <c r="Y53" s="121"/>
      <c r="Z53" s="125" t="str">
        <f>IFERROR(VLOOKUP(Y53,'【参考】数式用'!$A$4:$B$54,2,FALSE),"")</f>
        <v/>
      </c>
    </row>
    <row r="54" spans="1:26" ht="38.25" customHeight="1">
      <c r="A54" s="8"/>
      <c r="B54" s="21">
        <f t="shared" si="0"/>
        <v>15</v>
      </c>
      <c r="C54" s="33"/>
      <c r="D54" s="39"/>
      <c r="E54" s="39"/>
      <c r="F54" s="39"/>
      <c r="G54" s="39"/>
      <c r="H54" s="39"/>
      <c r="I54" s="39"/>
      <c r="J54" s="39"/>
      <c r="K54" s="39"/>
      <c r="L54" s="46"/>
      <c r="M54" s="60"/>
      <c r="N54" s="75"/>
      <c r="O54" s="75"/>
      <c r="P54" s="75"/>
      <c r="Q54" s="78"/>
      <c r="R54" s="81"/>
      <c r="S54" s="84"/>
      <c r="T54" s="84"/>
      <c r="U54" s="84"/>
      <c r="V54" s="91"/>
      <c r="W54" s="104"/>
      <c r="X54" s="117"/>
      <c r="Y54" s="121"/>
      <c r="Z54" s="125" t="str">
        <f>IFERROR(VLOOKUP(Y54,'【参考】数式用'!$A$4:$B$54,2,FALSE),"")</f>
        <v/>
      </c>
    </row>
    <row r="55" spans="1:26" ht="38.25" customHeight="1">
      <c r="A55" s="8"/>
      <c r="B55" s="21">
        <f t="shared" si="0"/>
        <v>16</v>
      </c>
      <c r="C55" s="33"/>
      <c r="D55" s="39"/>
      <c r="E55" s="39"/>
      <c r="F55" s="39"/>
      <c r="G55" s="39"/>
      <c r="H55" s="39"/>
      <c r="I55" s="39"/>
      <c r="J55" s="39"/>
      <c r="K55" s="39"/>
      <c r="L55" s="46"/>
      <c r="M55" s="60"/>
      <c r="N55" s="75"/>
      <c r="O55" s="75"/>
      <c r="P55" s="75"/>
      <c r="Q55" s="78"/>
      <c r="R55" s="81"/>
      <c r="S55" s="84"/>
      <c r="T55" s="84"/>
      <c r="U55" s="84"/>
      <c r="V55" s="91"/>
      <c r="W55" s="104"/>
      <c r="X55" s="117"/>
      <c r="Y55" s="121"/>
      <c r="Z55" s="125" t="str">
        <f>IFERROR(VLOOKUP(Y55,'【参考】数式用'!$A$4:$B$54,2,FALSE),"")</f>
        <v/>
      </c>
    </row>
    <row r="56" spans="1:26" ht="38.25" customHeight="1">
      <c r="A56" s="8"/>
      <c r="B56" s="21">
        <f t="shared" si="0"/>
        <v>17</v>
      </c>
      <c r="C56" s="33"/>
      <c r="D56" s="39"/>
      <c r="E56" s="39"/>
      <c r="F56" s="39"/>
      <c r="G56" s="39"/>
      <c r="H56" s="39"/>
      <c r="I56" s="39"/>
      <c r="J56" s="39"/>
      <c r="K56" s="39"/>
      <c r="L56" s="46"/>
      <c r="M56" s="60"/>
      <c r="N56" s="75"/>
      <c r="O56" s="75"/>
      <c r="P56" s="75"/>
      <c r="Q56" s="78"/>
      <c r="R56" s="81"/>
      <c r="S56" s="84"/>
      <c r="T56" s="84"/>
      <c r="U56" s="84"/>
      <c r="V56" s="91"/>
      <c r="W56" s="104"/>
      <c r="X56" s="117"/>
      <c r="Y56" s="121"/>
      <c r="Z56" s="125" t="str">
        <f>IFERROR(VLOOKUP(Y56,'【参考】数式用'!$A$4:$B$54,2,FALSE),"")</f>
        <v/>
      </c>
    </row>
    <row r="57" spans="1:26" ht="38.25" customHeight="1">
      <c r="A57" s="8"/>
      <c r="B57" s="21">
        <f t="shared" si="0"/>
        <v>18</v>
      </c>
      <c r="C57" s="33"/>
      <c r="D57" s="39"/>
      <c r="E57" s="39"/>
      <c r="F57" s="39"/>
      <c r="G57" s="39"/>
      <c r="H57" s="39"/>
      <c r="I57" s="39"/>
      <c r="J57" s="39"/>
      <c r="K57" s="39"/>
      <c r="L57" s="46"/>
      <c r="M57" s="60"/>
      <c r="N57" s="75"/>
      <c r="O57" s="75"/>
      <c r="P57" s="75"/>
      <c r="Q57" s="78"/>
      <c r="R57" s="81"/>
      <c r="S57" s="84"/>
      <c r="T57" s="84"/>
      <c r="U57" s="84"/>
      <c r="V57" s="91"/>
      <c r="W57" s="104"/>
      <c r="X57" s="117"/>
      <c r="Y57" s="121"/>
      <c r="Z57" s="125" t="str">
        <f>IFERROR(VLOOKUP(Y57,'【参考】数式用'!$A$4:$B$54,2,FALSE),"")</f>
        <v/>
      </c>
    </row>
    <row r="58" spans="1:26" ht="38.25" customHeight="1">
      <c r="A58" s="8"/>
      <c r="B58" s="21">
        <f t="shared" si="0"/>
        <v>19</v>
      </c>
      <c r="C58" s="33"/>
      <c r="D58" s="39"/>
      <c r="E58" s="39"/>
      <c r="F58" s="39"/>
      <c r="G58" s="39"/>
      <c r="H58" s="39"/>
      <c r="I58" s="39"/>
      <c r="J58" s="39"/>
      <c r="K58" s="39"/>
      <c r="L58" s="46"/>
      <c r="M58" s="60"/>
      <c r="N58" s="75"/>
      <c r="O58" s="75"/>
      <c r="P58" s="75"/>
      <c r="Q58" s="78"/>
      <c r="R58" s="81"/>
      <c r="S58" s="84"/>
      <c r="T58" s="84"/>
      <c r="U58" s="84"/>
      <c r="V58" s="91"/>
      <c r="W58" s="104"/>
      <c r="X58" s="117"/>
      <c r="Y58" s="121"/>
      <c r="Z58" s="125" t="str">
        <f>IFERROR(VLOOKUP(Y58,'【参考】数式用'!$A$4:$B$54,2,FALSE),"")</f>
        <v/>
      </c>
    </row>
    <row r="59" spans="1:26" ht="38.25" customHeight="1">
      <c r="A59" s="8"/>
      <c r="B59" s="21">
        <f t="shared" si="0"/>
        <v>20</v>
      </c>
      <c r="C59" s="33"/>
      <c r="D59" s="39"/>
      <c r="E59" s="39"/>
      <c r="F59" s="39"/>
      <c r="G59" s="39"/>
      <c r="H59" s="39"/>
      <c r="I59" s="39"/>
      <c r="J59" s="39"/>
      <c r="K59" s="39"/>
      <c r="L59" s="46"/>
      <c r="M59" s="60"/>
      <c r="N59" s="75"/>
      <c r="O59" s="75"/>
      <c r="P59" s="75"/>
      <c r="Q59" s="78"/>
      <c r="R59" s="81"/>
      <c r="S59" s="84"/>
      <c r="T59" s="84"/>
      <c r="U59" s="84"/>
      <c r="V59" s="91"/>
      <c r="W59" s="104"/>
      <c r="X59" s="117"/>
      <c r="Y59" s="121"/>
      <c r="Z59" s="125" t="str">
        <f>IFERROR(VLOOKUP(Y59,'【参考】数式用'!$A$4:$B$54,2,FALSE),"")</f>
        <v/>
      </c>
    </row>
    <row r="60" spans="1:26" ht="38.25" customHeight="1">
      <c r="A60" s="8"/>
      <c r="B60" s="21">
        <f t="shared" si="0"/>
        <v>21</v>
      </c>
      <c r="C60" s="33"/>
      <c r="D60" s="39"/>
      <c r="E60" s="39"/>
      <c r="F60" s="39"/>
      <c r="G60" s="39"/>
      <c r="H60" s="39"/>
      <c r="I60" s="39"/>
      <c r="J60" s="39"/>
      <c r="K60" s="39"/>
      <c r="L60" s="46"/>
      <c r="M60" s="60"/>
      <c r="N60" s="75"/>
      <c r="O60" s="75"/>
      <c r="P60" s="75"/>
      <c r="Q60" s="78"/>
      <c r="R60" s="81"/>
      <c r="S60" s="84"/>
      <c r="T60" s="84"/>
      <c r="U60" s="84"/>
      <c r="V60" s="91"/>
      <c r="W60" s="104"/>
      <c r="X60" s="117"/>
      <c r="Y60" s="121"/>
      <c r="Z60" s="125" t="str">
        <f>IFERROR(VLOOKUP(Y60,'【参考】数式用'!$A$4:$B$54,2,FALSE),"")</f>
        <v/>
      </c>
    </row>
    <row r="61" spans="1:26" ht="38.25" customHeight="1">
      <c r="A61" s="8"/>
      <c r="B61" s="21">
        <f t="shared" si="0"/>
        <v>22</v>
      </c>
      <c r="C61" s="33"/>
      <c r="D61" s="39"/>
      <c r="E61" s="39"/>
      <c r="F61" s="39"/>
      <c r="G61" s="39"/>
      <c r="H61" s="39"/>
      <c r="I61" s="39"/>
      <c r="J61" s="39"/>
      <c r="K61" s="39"/>
      <c r="L61" s="46"/>
      <c r="M61" s="60"/>
      <c r="N61" s="75"/>
      <c r="O61" s="75"/>
      <c r="P61" s="75"/>
      <c r="Q61" s="78"/>
      <c r="R61" s="81"/>
      <c r="S61" s="84"/>
      <c r="T61" s="84"/>
      <c r="U61" s="84"/>
      <c r="V61" s="91"/>
      <c r="W61" s="104"/>
      <c r="X61" s="117"/>
      <c r="Y61" s="121"/>
      <c r="Z61" s="125" t="str">
        <f>IFERROR(VLOOKUP(Y61,'【参考】数式用'!$A$4:$B$54,2,FALSE),"")</f>
        <v/>
      </c>
    </row>
    <row r="62" spans="1:26" ht="38.25" customHeight="1">
      <c r="A62" s="8"/>
      <c r="B62" s="21">
        <f t="shared" si="0"/>
        <v>23</v>
      </c>
      <c r="C62" s="33"/>
      <c r="D62" s="39"/>
      <c r="E62" s="39"/>
      <c r="F62" s="39"/>
      <c r="G62" s="39"/>
      <c r="H62" s="39"/>
      <c r="I62" s="39"/>
      <c r="J62" s="39"/>
      <c r="K62" s="39"/>
      <c r="L62" s="46"/>
      <c r="M62" s="60"/>
      <c r="N62" s="75"/>
      <c r="O62" s="75"/>
      <c r="P62" s="75"/>
      <c r="Q62" s="78"/>
      <c r="R62" s="81"/>
      <c r="S62" s="84"/>
      <c r="T62" s="84"/>
      <c r="U62" s="84"/>
      <c r="V62" s="91"/>
      <c r="W62" s="104"/>
      <c r="X62" s="117"/>
      <c r="Y62" s="121"/>
      <c r="Z62" s="125" t="str">
        <f>IFERROR(VLOOKUP(Y62,'【参考】数式用'!$A$4:$B$54,2,FALSE),"")</f>
        <v/>
      </c>
    </row>
    <row r="63" spans="1:26" ht="38.25" customHeight="1">
      <c r="A63" s="8"/>
      <c r="B63" s="21">
        <f t="shared" si="0"/>
        <v>24</v>
      </c>
      <c r="C63" s="33"/>
      <c r="D63" s="39"/>
      <c r="E63" s="39"/>
      <c r="F63" s="39"/>
      <c r="G63" s="39"/>
      <c r="H63" s="39"/>
      <c r="I63" s="39"/>
      <c r="J63" s="39"/>
      <c r="K63" s="39"/>
      <c r="L63" s="46"/>
      <c r="M63" s="60"/>
      <c r="N63" s="75"/>
      <c r="O63" s="75"/>
      <c r="P63" s="75"/>
      <c r="Q63" s="78"/>
      <c r="R63" s="81"/>
      <c r="S63" s="84"/>
      <c r="T63" s="84"/>
      <c r="U63" s="84"/>
      <c r="V63" s="91"/>
      <c r="W63" s="104"/>
      <c r="X63" s="117"/>
      <c r="Y63" s="121"/>
      <c r="Z63" s="125" t="str">
        <f>IFERROR(VLOOKUP(Y63,'【参考】数式用'!$A$4:$B$54,2,FALSE),"")</f>
        <v/>
      </c>
    </row>
    <row r="64" spans="1:26" ht="38.25" customHeight="1">
      <c r="A64" s="8"/>
      <c r="B64" s="21">
        <f t="shared" si="0"/>
        <v>25</v>
      </c>
      <c r="C64" s="33"/>
      <c r="D64" s="39"/>
      <c r="E64" s="39"/>
      <c r="F64" s="39"/>
      <c r="G64" s="39"/>
      <c r="H64" s="39"/>
      <c r="I64" s="39"/>
      <c r="J64" s="39"/>
      <c r="K64" s="39"/>
      <c r="L64" s="46"/>
      <c r="M64" s="60"/>
      <c r="N64" s="75"/>
      <c r="O64" s="75"/>
      <c r="P64" s="75"/>
      <c r="Q64" s="78"/>
      <c r="R64" s="81"/>
      <c r="S64" s="84"/>
      <c r="T64" s="84"/>
      <c r="U64" s="84"/>
      <c r="V64" s="91"/>
      <c r="W64" s="104"/>
      <c r="X64" s="117"/>
      <c r="Y64" s="121"/>
      <c r="Z64" s="125" t="str">
        <f>IFERROR(VLOOKUP(Y64,'【参考】数式用'!$A$4:$B$54,2,FALSE),"")</f>
        <v/>
      </c>
    </row>
    <row r="65" spans="1:26" ht="38.25" customHeight="1">
      <c r="A65" s="8"/>
      <c r="B65" s="21">
        <f t="shared" si="0"/>
        <v>26</v>
      </c>
      <c r="C65" s="33"/>
      <c r="D65" s="39"/>
      <c r="E65" s="39"/>
      <c r="F65" s="39"/>
      <c r="G65" s="39"/>
      <c r="H65" s="39"/>
      <c r="I65" s="39"/>
      <c r="J65" s="39"/>
      <c r="K65" s="39"/>
      <c r="L65" s="46"/>
      <c r="M65" s="60"/>
      <c r="N65" s="75"/>
      <c r="O65" s="75"/>
      <c r="P65" s="75"/>
      <c r="Q65" s="78"/>
      <c r="R65" s="81"/>
      <c r="S65" s="84"/>
      <c r="T65" s="84"/>
      <c r="U65" s="84"/>
      <c r="V65" s="91"/>
      <c r="W65" s="104"/>
      <c r="X65" s="117"/>
      <c r="Y65" s="121"/>
      <c r="Z65" s="125" t="str">
        <f>IFERROR(VLOOKUP(Y65,'【参考】数式用'!$A$4:$B$54,2,FALSE),"")</f>
        <v/>
      </c>
    </row>
    <row r="66" spans="1:26" ht="38.25" customHeight="1">
      <c r="A66" s="8"/>
      <c r="B66" s="21">
        <f t="shared" si="0"/>
        <v>27</v>
      </c>
      <c r="C66" s="33"/>
      <c r="D66" s="39"/>
      <c r="E66" s="39"/>
      <c r="F66" s="39"/>
      <c r="G66" s="39"/>
      <c r="H66" s="39"/>
      <c r="I66" s="39"/>
      <c r="J66" s="39"/>
      <c r="K66" s="39"/>
      <c r="L66" s="46"/>
      <c r="M66" s="60"/>
      <c r="N66" s="75"/>
      <c r="O66" s="75"/>
      <c r="P66" s="75"/>
      <c r="Q66" s="78"/>
      <c r="R66" s="81"/>
      <c r="S66" s="84"/>
      <c r="T66" s="84"/>
      <c r="U66" s="84"/>
      <c r="V66" s="91"/>
      <c r="W66" s="104"/>
      <c r="X66" s="117"/>
      <c r="Y66" s="121"/>
      <c r="Z66" s="125" t="str">
        <f>IFERROR(VLOOKUP(Y66,'【参考】数式用'!$A$4:$B$54,2,FALSE),"")</f>
        <v/>
      </c>
    </row>
    <row r="67" spans="1:26" ht="38.25" customHeight="1">
      <c r="A67" s="8"/>
      <c r="B67" s="21">
        <f t="shared" si="0"/>
        <v>28</v>
      </c>
      <c r="C67" s="33"/>
      <c r="D67" s="39"/>
      <c r="E67" s="39"/>
      <c r="F67" s="39"/>
      <c r="G67" s="39"/>
      <c r="H67" s="39"/>
      <c r="I67" s="39"/>
      <c r="J67" s="39"/>
      <c r="K67" s="39"/>
      <c r="L67" s="46"/>
      <c r="M67" s="60"/>
      <c r="N67" s="75"/>
      <c r="O67" s="75"/>
      <c r="P67" s="75"/>
      <c r="Q67" s="78"/>
      <c r="R67" s="81"/>
      <c r="S67" s="84"/>
      <c r="T67" s="84"/>
      <c r="U67" s="84"/>
      <c r="V67" s="91"/>
      <c r="W67" s="104"/>
      <c r="X67" s="117"/>
      <c r="Y67" s="121"/>
      <c r="Z67" s="125" t="str">
        <f>IFERROR(VLOOKUP(Y67,'【参考】数式用'!$A$4:$B$54,2,FALSE),"")</f>
        <v/>
      </c>
    </row>
    <row r="68" spans="1:26" ht="38.25" customHeight="1">
      <c r="A68" s="8"/>
      <c r="B68" s="21">
        <f t="shared" si="0"/>
        <v>29</v>
      </c>
      <c r="C68" s="33"/>
      <c r="D68" s="39"/>
      <c r="E68" s="39"/>
      <c r="F68" s="39"/>
      <c r="G68" s="39"/>
      <c r="H68" s="39"/>
      <c r="I68" s="39"/>
      <c r="J68" s="39"/>
      <c r="K68" s="39"/>
      <c r="L68" s="46"/>
      <c r="M68" s="60"/>
      <c r="N68" s="75"/>
      <c r="O68" s="75"/>
      <c r="P68" s="75"/>
      <c r="Q68" s="78"/>
      <c r="R68" s="81"/>
      <c r="S68" s="84"/>
      <c r="T68" s="84"/>
      <c r="U68" s="84"/>
      <c r="V68" s="91"/>
      <c r="W68" s="104"/>
      <c r="X68" s="117"/>
      <c r="Y68" s="121"/>
      <c r="Z68" s="125" t="str">
        <f>IFERROR(VLOOKUP(Y68,'【参考】数式用'!$A$4:$B$54,2,FALSE),"")</f>
        <v/>
      </c>
    </row>
    <row r="69" spans="1:26" ht="38.25" customHeight="1">
      <c r="A69" s="8"/>
      <c r="B69" s="21">
        <f t="shared" si="0"/>
        <v>30</v>
      </c>
      <c r="C69" s="33"/>
      <c r="D69" s="39"/>
      <c r="E69" s="39"/>
      <c r="F69" s="39"/>
      <c r="G69" s="39"/>
      <c r="H69" s="39"/>
      <c r="I69" s="39"/>
      <c r="J69" s="39"/>
      <c r="K69" s="39"/>
      <c r="L69" s="46"/>
      <c r="M69" s="60"/>
      <c r="N69" s="75"/>
      <c r="O69" s="75"/>
      <c r="P69" s="75"/>
      <c r="Q69" s="78"/>
      <c r="R69" s="81"/>
      <c r="S69" s="84"/>
      <c r="T69" s="84"/>
      <c r="U69" s="84"/>
      <c r="V69" s="91"/>
      <c r="W69" s="104"/>
      <c r="X69" s="117"/>
      <c r="Y69" s="121"/>
      <c r="Z69" s="125" t="str">
        <f>IFERROR(VLOOKUP(Y69,'【参考】数式用'!$A$4:$B$54,2,FALSE),"")</f>
        <v/>
      </c>
    </row>
    <row r="70" spans="1:26" ht="38.25" customHeight="1">
      <c r="A70" s="8"/>
      <c r="B70" s="21">
        <f t="shared" si="0"/>
        <v>31</v>
      </c>
      <c r="C70" s="33"/>
      <c r="D70" s="39"/>
      <c r="E70" s="39"/>
      <c r="F70" s="39"/>
      <c r="G70" s="39"/>
      <c r="H70" s="39"/>
      <c r="I70" s="39"/>
      <c r="J70" s="39"/>
      <c r="K70" s="39"/>
      <c r="L70" s="46"/>
      <c r="M70" s="60"/>
      <c r="N70" s="75"/>
      <c r="O70" s="75"/>
      <c r="P70" s="75"/>
      <c r="Q70" s="78"/>
      <c r="R70" s="81"/>
      <c r="S70" s="84"/>
      <c r="T70" s="84"/>
      <c r="U70" s="84"/>
      <c r="V70" s="91"/>
      <c r="W70" s="104"/>
      <c r="X70" s="117"/>
      <c r="Y70" s="121"/>
      <c r="Z70" s="125" t="str">
        <f>IFERROR(VLOOKUP(Y70,'【参考】数式用'!$A$4:$B$54,2,FALSE),"")</f>
        <v/>
      </c>
    </row>
    <row r="71" spans="1:26" ht="38.25" customHeight="1">
      <c r="A71" s="8"/>
      <c r="B71" s="21">
        <f t="shared" si="0"/>
        <v>32</v>
      </c>
      <c r="C71" s="33"/>
      <c r="D71" s="39"/>
      <c r="E71" s="39"/>
      <c r="F71" s="39"/>
      <c r="G71" s="39"/>
      <c r="H71" s="39"/>
      <c r="I71" s="39"/>
      <c r="J71" s="39"/>
      <c r="K71" s="39"/>
      <c r="L71" s="46"/>
      <c r="M71" s="60"/>
      <c r="N71" s="75"/>
      <c r="O71" s="75"/>
      <c r="P71" s="75"/>
      <c r="Q71" s="78"/>
      <c r="R71" s="81"/>
      <c r="S71" s="84"/>
      <c r="T71" s="84"/>
      <c r="U71" s="84"/>
      <c r="V71" s="91"/>
      <c r="W71" s="104"/>
      <c r="X71" s="117"/>
      <c r="Y71" s="121"/>
      <c r="Z71" s="125" t="str">
        <f>IFERROR(VLOOKUP(Y71,'【参考】数式用'!$A$4:$B$54,2,FALSE),"")</f>
        <v/>
      </c>
    </row>
    <row r="72" spans="1:26" ht="38.25" customHeight="1">
      <c r="A72" s="8"/>
      <c r="B72" s="21">
        <f t="shared" si="0"/>
        <v>33</v>
      </c>
      <c r="C72" s="33"/>
      <c r="D72" s="39"/>
      <c r="E72" s="39"/>
      <c r="F72" s="39"/>
      <c r="G72" s="39"/>
      <c r="H72" s="39"/>
      <c r="I72" s="39"/>
      <c r="J72" s="39"/>
      <c r="K72" s="39"/>
      <c r="L72" s="46"/>
      <c r="M72" s="60"/>
      <c r="N72" s="75"/>
      <c r="O72" s="75"/>
      <c r="P72" s="75"/>
      <c r="Q72" s="78"/>
      <c r="R72" s="81"/>
      <c r="S72" s="84"/>
      <c r="T72" s="84"/>
      <c r="U72" s="84"/>
      <c r="V72" s="91"/>
      <c r="W72" s="104"/>
      <c r="X72" s="117"/>
      <c r="Y72" s="121"/>
      <c r="Z72" s="125" t="str">
        <f>IFERROR(VLOOKUP(Y72,'【参考】数式用'!$A$4:$B$54,2,FALSE),"")</f>
        <v/>
      </c>
    </row>
    <row r="73" spans="1:26" ht="38.25" customHeight="1">
      <c r="A73" s="8"/>
      <c r="B73" s="21">
        <f t="shared" si="0"/>
        <v>34</v>
      </c>
      <c r="C73" s="33"/>
      <c r="D73" s="39"/>
      <c r="E73" s="39"/>
      <c r="F73" s="39"/>
      <c r="G73" s="39"/>
      <c r="H73" s="39"/>
      <c r="I73" s="39"/>
      <c r="J73" s="39"/>
      <c r="K73" s="39"/>
      <c r="L73" s="46"/>
      <c r="M73" s="60"/>
      <c r="N73" s="75"/>
      <c r="O73" s="75"/>
      <c r="P73" s="75"/>
      <c r="Q73" s="78"/>
      <c r="R73" s="81"/>
      <c r="S73" s="84"/>
      <c r="T73" s="84"/>
      <c r="U73" s="84"/>
      <c r="V73" s="91"/>
      <c r="W73" s="104"/>
      <c r="X73" s="117"/>
      <c r="Y73" s="121"/>
      <c r="Z73" s="125" t="str">
        <f>IFERROR(VLOOKUP(Y73,'【参考】数式用'!$A$4:$B$54,2,FALSE),"")</f>
        <v/>
      </c>
    </row>
    <row r="74" spans="1:26" ht="38.25" customHeight="1">
      <c r="A74" s="8"/>
      <c r="B74" s="21">
        <f t="shared" si="0"/>
        <v>35</v>
      </c>
      <c r="C74" s="33"/>
      <c r="D74" s="39"/>
      <c r="E74" s="39"/>
      <c r="F74" s="39"/>
      <c r="G74" s="39"/>
      <c r="H74" s="39"/>
      <c r="I74" s="39"/>
      <c r="J74" s="39"/>
      <c r="K74" s="39"/>
      <c r="L74" s="46"/>
      <c r="M74" s="60"/>
      <c r="N74" s="75"/>
      <c r="O74" s="75"/>
      <c r="P74" s="75"/>
      <c r="Q74" s="78"/>
      <c r="R74" s="81"/>
      <c r="S74" s="84"/>
      <c r="T74" s="84"/>
      <c r="U74" s="84"/>
      <c r="V74" s="91"/>
      <c r="W74" s="104"/>
      <c r="X74" s="117"/>
      <c r="Y74" s="121"/>
      <c r="Z74" s="125" t="str">
        <f>IFERROR(VLOOKUP(Y74,'【参考】数式用'!$A$4:$B$54,2,FALSE),"")</f>
        <v/>
      </c>
    </row>
    <row r="75" spans="1:26" ht="38.25" customHeight="1">
      <c r="A75" s="8"/>
      <c r="B75" s="21">
        <f t="shared" si="0"/>
        <v>36</v>
      </c>
      <c r="C75" s="33"/>
      <c r="D75" s="39"/>
      <c r="E75" s="39"/>
      <c r="F75" s="39"/>
      <c r="G75" s="39"/>
      <c r="H75" s="39"/>
      <c r="I75" s="39"/>
      <c r="J75" s="39"/>
      <c r="K75" s="39"/>
      <c r="L75" s="46"/>
      <c r="M75" s="60"/>
      <c r="N75" s="75"/>
      <c r="O75" s="75"/>
      <c r="P75" s="75"/>
      <c r="Q75" s="78"/>
      <c r="R75" s="81"/>
      <c r="S75" s="84"/>
      <c r="T75" s="84"/>
      <c r="U75" s="84"/>
      <c r="V75" s="91"/>
      <c r="W75" s="104"/>
      <c r="X75" s="117"/>
      <c r="Y75" s="121"/>
      <c r="Z75" s="125" t="str">
        <f>IFERROR(VLOOKUP(Y75,'【参考】数式用'!$A$4:$B$54,2,FALSE),"")</f>
        <v/>
      </c>
    </row>
    <row r="76" spans="1:26" ht="38.25" customHeight="1">
      <c r="A76" s="8"/>
      <c r="B76" s="21">
        <f t="shared" si="0"/>
        <v>37</v>
      </c>
      <c r="C76" s="33"/>
      <c r="D76" s="39"/>
      <c r="E76" s="39"/>
      <c r="F76" s="39"/>
      <c r="G76" s="39"/>
      <c r="H76" s="39"/>
      <c r="I76" s="39"/>
      <c r="J76" s="39"/>
      <c r="K76" s="39"/>
      <c r="L76" s="46"/>
      <c r="M76" s="60"/>
      <c r="N76" s="75"/>
      <c r="O76" s="75"/>
      <c r="P76" s="75"/>
      <c r="Q76" s="78"/>
      <c r="R76" s="81"/>
      <c r="S76" s="84"/>
      <c r="T76" s="84"/>
      <c r="U76" s="84"/>
      <c r="V76" s="91"/>
      <c r="W76" s="104"/>
      <c r="X76" s="117"/>
      <c r="Y76" s="121"/>
      <c r="Z76" s="125" t="str">
        <f>IFERROR(VLOOKUP(Y76,'【参考】数式用'!$A$4:$B$54,2,FALSE),"")</f>
        <v/>
      </c>
    </row>
    <row r="77" spans="1:26" ht="38.25" customHeight="1">
      <c r="A77" s="8"/>
      <c r="B77" s="21">
        <f t="shared" si="0"/>
        <v>38</v>
      </c>
      <c r="C77" s="33"/>
      <c r="D77" s="39"/>
      <c r="E77" s="39"/>
      <c r="F77" s="39"/>
      <c r="G77" s="39"/>
      <c r="H77" s="39"/>
      <c r="I77" s="39"/>
      <c r="J77" s="39"/>
      <c r="K77" s="39"/>
      <c r="L77" s="46"/>
      <c r="M77" s="60"/>
      <c r="N77" s="75"/>
      <c r="O77" s="75"/>
      <c r="P77" s="75"/>
      <c r="Q77" s="78"/>
      <c r="R77" s="81"/>
      <c r="S77" s="84"/>
      <c r="T77" s="84"/>
      <c r="U77" s="84"/>
      <c r="V77" s="91"/>
      <c r="W77" s="104"/>
      <c r="X77" s="117"/>
      <c r="Y77" s="121"/>
      <c r="Z77" s="125" t="str">
        <f>IFERROR(VLOOKUP(Y77,'【参考】数式用'!$A$4:$B$54,2,FALSE),"")</f>
        <v/>
      </c>
    </row>
    <row r="78" spans="1:26" ht="38.25" customHeight="1">
      <c r="A78" s="8"/>
      <c r="B78" s="21">
        <f t="shared" si="0"/>
        <v>39</v>
      </c>
      <c r="C78" s="33"/>
      <c r="D78" s="39"/>
      <c r="E78" s="39"/>
      <c r="F78" s="39"/>
      <c r="G78" s="39"/>
      <c r="H78" s="39"/>
      <c r="I78" s="39"/>
      <c r="J78" s="39"/>
      <c r="K78" s="39"/>
      <c r="L78" s="46"/>
      <c r="M78" s="60"/>
      <c r="N78" s="75"/>
      <c r="O78" s="75"/>
      <c r="P78" s="75"/>
      <c r="Q78" s="78"/>
      <c r="R78" s="81"/>
      <c r="S78" s="84"/>
      <c r="T78" s="84"/>
      <c r="U78" s="84"/>
      <c r="V78" s="91"/>
      <c r="W78" s="104"/>
      <c r="X78" s="117"/>
      <c r="Y78" s="121"/>
      <c r="Z78" s="125" t="str">
        <f>IFERROR(VLOOKUP(Y78,'【参考】数式用'!$A$4:$B$54,2,FALSE),"")</f>
        <v/>
      </c>
    </row>
    <row r="79" spans="1:26" ht="38.25" customHeight="1">
      <c r="A79" s="8"/>
      <c r="B79" s="21">
        <f t="shared" si="0"/>
        <v>40</v>
      </c>
      <c r="C79" s="33"/>
      <c r="D79" s="39"/>
      <c r="E79" s="39"/>
      <c r="F79" s="39"/>
      <c r="G79" s="39"/>
      <c r="H79" s="39"/>
      <c r="I79" s="39"/>
      <c r="J79" s="39"/>
      <c r="K79" s="39"/>
      <c r="L79" s="46"/>
      <c r="M79" s="60"/>
      <c r="N79" s="75"/>
      <c r="O79" s="75"/>
      <c r="P79" s="75"/>
      <c r="Q79" s="78"/>
      <c r="R79" s="81"/>
      <c r="S79" s="84"/>
      <c r="T79" s="84"/>
      <c r="U79" s="84"/>
      <c r="V79" s="91"/>
      <c r="W79" s="104"/>
      <c r="X79" s="117"/>
      <c r="Y79" s="121"/>
      <c r="Z79" s="125" t="str">
        <f>IFERROR(VLOOKUP(Y79,'【参考】数式用'!$A$4:$B$54,2,FALSE),"")</f>
        <v/>
      </c>
    </row>
    <row r="80" spans="1:26" ht="38.25" customHeight="1">
      <c r="A80" s="8"/>
      <c r="B80" s="21">
        <f t="shared" si="0"/>
        <v>41</v>
      </c>
      <c r="C80" s="33"/>
      <c r="D80" s="39"/>
      <c r="E80" s="39"/>
      <c r="F80" s="39"/>
      <c r="G80" s="39"/>
      <c r="H80" s="39"/>
      <c r="I80" s="39"/>
      <c r="J80" s="39"/>
      <c r="K80" s="39"/>
      <c r="L80" s="46"/>
      <c r="M80" s="60"/>
      <c r="N80" s="75"/>
      <c r="O80" s="75"/>
      <c r="P80" s="75"/>
      <c r="Q80" s="78"/>
      <c r="R80" s="81"/>
      <c r="S80" s="84"/>
      <c r="T80" s="84"/>
      <c r="U80" s="84"/>
      <c r="V80" s="91"/>
      <c r="W80" s="104"/>
      <c r="X80" s="117"/>
      <c r="Y80" s="121"/>
      <c r="Z80" s="125" t="str">
        <f>IFERROR(VLOOKUP(Y80,'【参考】数式用'!$A$4:$B$54,2,FALSE),"")</f>
        <v/>
      </c>
    </row>
    <row r="81" spans="1:26" ht="38.25" customHeight="1">
      <c r="A81" s="8"/>
      <c r="B81" s="21">
        <f t="shared" si="0"/>
        <v>42</v>
      </c>
      <c r="C81" s="33"/>
      <c r="D81" s="39"/>
      <c r="E81" s="39"/>
      <c r="F81" s="39"/>
      <c r="G81" s="39"/>
      <c r="H81" s="39"/>
      <c r="I81" s="39"/>
      <c r="J81" s="39"/>
      <c r="K81" s="39"/>
      <c r="L81" s="46"/>
      <c r="M81" s="60"/>
      <c r="N81" s="75"/>
      <c r="O81" s="75"/>
      <c r="P81" s="75"/>
      <c r="Q81" s="78"/>
      <c r="R81" s="81"/>
      <c r="S81" s="84"/>
      <c r="T81" s="84"/>
      <c r="U81" s="84"/>
      <c r="V81" s="91"/>
      <c r="W81" s="104"/>
      <c r="X81" s="117"/>
      <c r="Y81" s="121"/>
      <c r="Z81" s="125" t="str">
        <f>IFERROR(VLOOKUP(Y81,'【参考】数式用'!$A$4:$B$54,2,FALSE),"")</f>
        <v/>
      </c>
    </row>
    <row r="82" spans="1:26" ht="38.25" customHeight="1">
      <c r="A82" s="8"/>
      <c r="B82" s="21">
        <f t="shared" si="0"/>
        <v>43</v>
      </c>
      <c r="C82" s="33"/>
      <c r="D82" s="39"/>
      <c r="E82" s="39"/>
      <c r="F82" s="39"/>
      <c r="G82" s="39"/>
      <c r="H82" s="39"/>
      <c r="I82" s="39"/>
      <c r="J82" s="39"/>
      <c r="K82" s="39"/>
      <c r="L82" s="46"/>
      <c r="M82" s="60"/>
      <c r="N82" s="75"/>
      <c r="O82" s="75"/>
      <c r="P82" s="75"/>
      <c r="Q82" s="78"/>
      <c r="R82" s="81"/>
      <c r="S82" s="84"/>
      <c r="T82" s="84"/>
      <c r="U82" s="84"/>
      <c r="V82" s="91"/>
      <c r="W82" s="104"/>
      <c r="X82" s="117"/>
      <c r="Y82" s="121"/>
      <c r="Z82" s="125" t="str">
        <f>IFERROR(VLOOKUP(Y82,'【参考】数式用'!$A$4:$B$54,2,FALSE),"")</f>
        <v/>
      </c>
    </row>
    <row r="83" spans="1:26" ht="38.25" customHeight="1">
      <c r="A83" s="8"/>
      <c r="B83" s="21">
        <f t="shared" si="0"/>
        <v>44</v>
      </c>
      <c r="C83" s="33"/>
      <c r="D83" s="39"/>
      <c r="E83" s="39"/>
      <c r="F83" s="39"/>
      <c r="G83" s="39"/>
      <c r="H83" s="39"/>
      <c r="I83" s="39"/>
      <c r="J83" s="39"/>
      <c r="K83" s="39"/>
      <c r="L83" s="46"/>
      <c r="M83" s="60"/>
      <c r="N83" s="75"/>
      <c r="O83" s="75"/>
      <c r="P83" s="75"/>
      <c r="Q83" s="78"/>
      <c r="R83" s="81"/>
      <c r="S83" s="84"/>
      <c r="T83" s="84"/>
      <c r="U83" s="84"/>
      <c r="V83" s="91"/>
      <c r="W83" s="104"/>
      <c r="X83" s="117"/>
      <c r="Y83" s="121"/>
      <c r="Z83" s="125" t="str">
        <f>IFERROR(VLOOKUP(Y83,'【参考】数式用'!$A$4:$B$54,2,FALSE),"")</f>
        <v/>
      </c>
    </row>
    <row r="84" spans="1:26" ht="38.25" customHeight="1">
      <c r="A84" s="8"/>
      <c r="B84" s="21">
        <f t="shared" si="0"/>
        <v>45</v>
      </c>
      <c r="C84" s="33"/>
      <c r="D84" s="39"/>
      <c r="E84" s="39"/>
      <c r="F84" s="39"/>
      <c r="G84" s="39"/>
      <c r="H84" s="39"/>
      <c r="I84" s="39"/>
      <c r="J84" s="39"/>
      <c r="K84" s="39"/>
      <c r="L84" s="46"/>
      <c r="M84" s="60"/>
      <c r="N84" s="75"/>
      <c r="O84" s="75"/>
      <c r="P84" s="75"/>
      <c r="Q84" s="78"/>
      <c r="R84" s="81"/>
      <c r="S84" s="84"/>
      <c r="T84" s="84"/>
      <c r="U84" s="84"/>
      <c r="V84" s="91"/>
      <c r="W84" s="104"/>
      <c r="X84" s="117"/>
      <c r="Y84" s="121"/>
      <c r="Z84" s="125" t="str">
        <f>IFERROR(VLOOKUP(Y84,'【参考】数式用'!$A$4:$B$54,2,FALSE),"")</f>
        <v/>
      </c>
    </row>
    <row r="85" spans="1:26" ht="38.25" customHeight="1">
      <c r="A85" s="8"/>
      <c r="B85" s="21">
        <f t="shared" si="0"/>
        <v>46</v>
      </c>
      <c r="C85" s="33"/>
      <c r="D85" s="39"/>
      <c r="E85" s="39"/>
      <c r="F85" s="39"/>
      <c r="G85" s="39"/>
      <c r="H85" s="39"/>
      <c r="I85" s="39"/>
      <c r="J85" s="39"/>
      <c r="K85" s="39"/>
      <c r="L85" s="46"/>
      <c r="M85" s="60"/>
      <c r="N85" s="75"/>
      <c r="O85" s="75"/>
      <c r="P85" s="75"/>
      <c r="Q85" s="78"/>
      <c r="R85" s="81"/>
      <c r="S85" s="84"/>
      <c r="T85" s="84"/>
      <c r="U85" s="84"/>
      <c r="V85" s="91"/>
      <c r="W85" s="104"/>
      <c r="X85" s="117"/>
      <c r="Y85" s="121"/>
      <c r="Z85" s="125" t="str">
        <f>IFERROR(VLOOKUP(Y85,'【参考】数式用'!$A$4:$B$54,2,FALSE),"")</f>
        <v/>
      </c>
    </row>
    <row r="86" spans="1:26" ht="38.25" customHeight="1">
      <c r="A86" s="8"/>
      <c r="B86" s="21">
        <f t="shared" si="0"/>
        <v>47</v>
      </c>
      <c r="C86" s="33"/>
      <c r="D86" s="39"/>
      <c r="E86" s="39"/>
      <c r="F86" s="39"/>
      <c r="G86" s="39"/>
      <c r="H86" s="39"/>
      <c r="I86" s="39"/>
      <c r="J86" s="39"/>
      <c r="K86" s="39"/>
      <c r="L86" s="46"/>
      <c r="M86" s="60"/>
      <c r="N86" s="75"/>
      <c r="O86" s="75"/>
      <c r="P86" s="75"/>
      <c r="Q86" s="78"/>
      <c r="R86" s="81"/>
      <c r="S86" s="84"/>
      <c r="T86" s="84"/>
      <c r="U86" s="84"/>
      <c r="V86" s="91"/>
      <c r="W86" s="104"/>
      <c r="X86" s="117"/>
      <c r="Y86" s="121"/>
      <c r="Z86" s="125" t="str">
        <f>IFERROR(VLOOKUP(Y86,'【参考】数式用'!$A$4:$B$54,2,FALSE),"")</f>
        <v/>
      </c>
    </row>
    <row r="87" spans="1:26" ht="38.25" customHeight="1">
      <c r="A87" s="8"/>
      <c r="B87" s="21">
        <f t="shared" si="0"/>
        <v>48</v>
      </c>
      <c r="C87" s="33"/>
      <c r="D87" s="39"/>
      <c r="E87" s="39"/>
      <c r="F87" s="39"/>
      <c r="G87" s="39"/>
      <c r="H87" s="39"/>
      <c r="I87" s="39"/>
      <c r="J87" s="39"/>
      <c r="K87" s="39"/>
      <c r="L87" s="46"/>
      <c r="M87" s="60"/>
      <c r="N87" s="75"/>
      <c r="O87" s="75"/>
      <c r="P87" s="75"/>
      <c r="Q87" s="78"/>
      <c r="R87" s="81"/>
      <c r="S87" s="84"/>
      <c r="T87" s="84"/>
      <c r="U87" s="84"/>
      <c r="V87" s="91"/>
      <c r="W87" s="104"/>
      <c r="X87" s="117"/>
      <c r="Y87" s="121"/>
      <c r="Z87" s="125" t="str">
        <f>IFERROR(VLOOKUP(Y87,'【参考】数式用'!$A$4:$B$54,2,FALSE),"")</f>
        <v/>
      </c>
    </row>
    <row r="88" spans="1:26" ht="38.25" customHeight="1">
      <c r="A88" s="8"/>
      <c r="B88" s="21">
        <f t="shared" si="0"/>
        <v>49</v>
      </c>
      <c r="C88" s="33"/>
      <c r="D88" s="39"/>
      <c r="E88" s="39"/>
      <c r="F88" s="39"/>
      <c r="G88" s="39"/>
      <c r="H88" s="39"/>
      <c r="I88" s="39"/>
      <c r="J88" s="39"/>
      <c r="K88" s="39"/>
      <c r="L88" s="46"/>
      <c r="M88" s="60"/>
      <c r="N88" s="75"/>
      <c r="O88" s="75"/>
      <c r="P88" s="75"/>
      <c r="Q88" s="78"/>
      <c r="R88" s="81"/>
      <c r="S88" s="84"/>
      <c r="T88" s="84"/>
      <c r="U88" s="84"/>
      <c r="V88" s="91"/>
      <c r="W88" s="104"/>
      <c r="X88" s="117"/>
      <c r="Y88" s="121"/>
      <c r="Z88" s="125" t="str">
        <f>IFERROR(VLOOKUP(Y88,'【参考】数式用'!$A$4:$B$54,2,FALSE),"")</f>
        <v/>
      </c>
    </row>
    <row r="89" spans="1:26" ht="38.25" customHeight="1">
      <c r="A89" s="8"/>
      <c r="B89" s="21">
        <f t="shared" si="0"/>
        <v>50</v>
      </c>
      <c r="C89" s="33"/>
      <c r="D89" s="39"/>
      <c r="E89" s="39"/>
      <c r="F89" s="39"/>
      <c r="G89" s="39"/>
      <c r="H89" s="39"/>
      <c r="I89" s="39"/>
      <c r="J89" s="39"/>
      <c r="K89" s="39"/>
      <c r="L89" s="46"/>
      <c r="M89" s="60"/>
      <c r="N89" s="75"/>
      <c r="O89" s="75"/>
      <c r="P89" s="75"/>
      <c r="Q89" s="78"/>
      <c r="R89" s="81"/>
      <c r="S89" s="84"/>
      <c r="T89" s="84"/>
      <c r="U89" s="84"/>
      <c r="V89" s="91"/>
      <c r="W89" s="104"/>
      <c r="X89" s="117"/>
      <c r="Y89" s="121"/>
      <c r="Z89" s="125" t="str">
        <f>IFERROR(VLOOKUP(Y89,'【参考】数式用'!$A$4:$B$54,2,FALSE),"")</f>
        <v/>
      </c>
    </row>
    <row r="90" spans="1:26" ht="38.25" customHeight="1">
      <c r="A90" s="8"/>
      <c r="B90" s="21">
        <f t="shared" si="0"/>
        <v>51</v>
      </c>
      <c r="C90" s="33"/>
      <c r="D90" s="39"/>
      <c r="E90" s="39"/>
      <c r="F90" s="39"/>
      <c r="G90" s="39"/>
      <c r="H90" s="39"/>
      <c r="I90" s="39"/>
      <c r="J90" s="39"/>
      <c r="K90" s="39"/>
      <c r="L90" s="46"/>
      <c r="M90" s="60"/>
      <c r="N90" s="75"/>
      <c r="O90" s="75"/>
      <c r="P90" s="75"/>
      <c r="Q90" s="78"/>
      <c r="R90" s="81"/>
      <c r="S90" s="84"/>
      <c r="T90" s="84"/>
      <c r="U90" s="84"/>
      <c r="V90" s="91"/>
      <c r="W90" s="104"/>
      <c r="X90" s="117"/>
      <c r="Y90" s="121"/>
      <c r="Z90" s="125" t="str">
        <f>IFERROR(VLOOKUP(Y90,'【参考】数式用'!$A$4:$B$54,2,FALSE),"")</f>
        <v/>
      </c>
    </row>
    <row r="91" spans="1:26" ht="38.25" customHeight="1">
      <c r="A91" s="8"/>
      <c r="B91" s="21">
        <f t="shared" si="0"/>
        <v>52</v>
      </c>
      <c r="C91" s="33"/>
      <c r="D91" s="39"/>
      <c r="E91" s="39"/>
      <c r="F91" s="39"/>
      <c r="G91" s="39"/>
      <c r="H91" s="39"/>
      <c r="I91" s="39"/>
      <c r="J91" s="39"/>
      <c r="K91" s="39"/>
      <c r="L91" s="46"/>
      <c r="M91" s="61"/>
      <c r="N91" s="61"/>
      <c r="O91" s="61"/>
      <c r="P91" s="61"/>
      <c r="Q91" s="61"/>
      <c r="R91" s="61"/>
      <c r="S91" s="61"/>
      <c r="T91" s="61"/>
      <c r="U91" s="61"/>
      <c r="V91" s="61"/>
      <c r="W91" s="105"/>
      <c r="X91" s="117"/>
      <c r="Y91" s="121"/>
      <c r="Z91" s="125" t="str">
        <f>IFERROR(VLOOKUP(Y91,'【参考】数式用'!$A$4:$B$54,2,FALSE),"")</f>
        <v/>
      </c>
    </row>
    <row r="92" spans="1:26" ht="38.25" customHeight="1">
      <c r="A92" s="8"/>
      <c r="B92" s="21">
        <f t="shared" si="0"/>
        <v>53</v>
      </c>
      <c r="C92" s="33"/>
      <c r="D92" s="39"/>
      <c r="E92" s="39"/>
      <c r="F92" s="39"/>
      <c r="G92" s="39"/>
      <c r="H92" s="39"/>
      <c r="I92" s="39"/>
      <c r="J92" s="39"/>
      <c r="K92" s="39"/>
      <c r="L92" s="46"/>
      <c r="M92" s="61"/>
      <c r="N92" s="61"/>
      <c r="O92" s="61"/>
      <c r="P92" s="61"/>
      <c r="Q92" s="61"/>
      <c r="R92" s="61"/>
      <c r="S92" s="61"/>
      <c r="T92" s="61"/>
      <c r="U92" s="61"/>
      <c r="V92" s="61"/>
      <c r="W92" s="105"/>
      <c r="X92" s="117"/>
      <c r="Y92" s="121"/>
      <c r="Z92" s="125" t="str">
        <f>IFERROR(VLOOKUP(Y92,'【参考】数式用'!$A$4:$B$54,2,FALSE),"")</f>
        <v/>
      </c>
    </row>
    <row r="93" spans="1:26" ht="38.25" customHeight="1">
      <c r="A93" s="8"/>
      <c r="B93" s="21">
        <f t="shared" si="0"/>
        <v>54</v>
      </c>
      <c r="C93" s="33"/>
      <c r="D93" s="39"/>
      <c r="E93" s="39"/>
      <c r="F93" s="39"/>
      <c r="G93" s="39"/>
      <c r="H93" s="39"/>
      <c r="I93" s="39"/>
      <c r="J93" s="39"/>
      <c r="K93" s="39"/>
      <c r="L93" s="46"/>
      <c r="M93" s="61"/>
      <c r="N93" s="61"/>
      <c r="O93" s="61"/>
      <c r="P93" s="61"/>
      <c r="Q93" s="61"/>
      <c r="R93" s="61"/>
      <c r="S93" s="61"/>
      <c r="T93" s="61"/>
      <c r="U93" s="61"/>
      <c r="V93" s="61"/>
      <c r="W93" s="105"/>
      <c r="X93" s="117"/>
      <c r="Y93" s="121"/>
      <c r="Z93" s="125" t="str">
        <f>IFERROR(VLOOKUP(Y93,'【参考】数式用'!$A$4:$B$54,2,FALSE),"")</f>
        <v/>
      </c>
    </row>
    <row r="94" spans="1:26" ht="38.25" customHeight="1">
      <c r="A94" s="8"/>
      <c r="B94" s="21">
        <f t="shared" si="0"/>
        <v>55</v>
      </c>
      <c r="C94" s="33"/>
      <c r="D94" s="39"/>
      <c r="E94" s="39"/>
      <c r="F94" s="39"/>
      <c r="G94" s="39"/>
      <c r="H94" s="39"/>
      <c r="I94" s="39"/>
      <c r="J94" s="39"/>
      <c r="K94" s="39"/>
      <c r="L94" s="46"/>
      <c r="M94" s="61"/>
      <c r="N94" s="61"/>
      <c r="O94" s="61"/>
      <c r="P94" s="61"/>
      <c r="Q94" s="61"/>
      <c r="R94" s="61"/>
      <c r="S94" s="61"/>
      <c r="T94" s="61"/>
      <c r="U94" s="61"/>
      <c r="V94" s="61"/>
      <c r="W94" s="105"/>
      <c r="X94" s="117"/>
      <c r="Y94" s="121"/>
      <c r="Z94" s="125" t="str">
        <f>IFERROR(VLOOKUP(Y94,'【参考】数式用'!$A$4:$B$54,2,FALSE),"")</f>
        <v/>
      </c>
    </row>
    <row r="95" spans="1:26" ht="38.25" customHeight="1">
      <c r="A95" s="8"/>
      <c r="B95" s="21">
        <f t="shared" si="0"/>
        <v>56</v>
      </c>
      <c r="C95" s="33"/>
      <c r="D95" s="39"/>
      <c r="E95" s="39"/>
      <c r="F95" s="39"/>
      <c r="G95" s="39"/>
      <c r="H95" s="39"/>
      <c r="I95" s="39"/>
      <c r="J95" s="39"/>
      <c r="K95" s="39"/>
      <c r="L95" s="46"/>
      <c r="M95" s="61"/>
      <c r="N95" s="61"/>
      <c r="O95" s="61"/>
      <c r="P95" s="61"/>
      <c r="Q95" s="61"/>
      <c r="R95" s="61"/>
      <c r="S95" s="61"/>
      <c r="T95" s="61"/>
      <c r="U95" s="61"/>
      <c r="V95" s="61"/>
      <c r="W95" s="105"/>
      <c r="X95" s="117"/>
      <c r="Y95" s="121"/>
      <c r="Z95" s="125" t="str">
        <f>IFERROR(VLOOKUP(Y95,'【参考】数式用'!$A$4:$B$54,2,FALSE),"")</f>
        <v/>
      </c>
    </row>
    <row r="96" spans="1:26" ht="38.25" customHeight="1">
      <c r="A96" s="8"/>
      <c r="B96" s="21">
        <f t="shared" si="0"/>
        <v>57</v>
      </c>
      <c r="C96" s="33"/>
      <c r="D96" s="39"/>
      <c r="E96" s="39"/>
      <c r="F96" s="39"/>
      <c r="G96" s="39"/>
      <c r="H96" s="39"/>
      <c r="I96" s="39"/>
      <c r="J96" s="39"/>
      <c r="K96" s="39"/>
      <c r="L96" s="46"/>
      <c r="M96" s="61"/>
      <c r="N96" s="61"/>
      <c r="O96" s="61"/>
      <c r="P96" s="61"/>
      <c r="Q96" s="61"/>
      <c r="R96" s="61"/>
      <c r="S96" s="61"/>
      <c r="T96" s="61"/>
      <c r="U96" s="61"/>
      <c r="V96" s="61"/>
      <c r="W96" s="105"/>
      <c r="X96" s="117"/>
      <c r="Y96" s="121"/>
      <c r="Z96" s="125" t="str">
        <f>IFERROR(VLOOKUP(Y96,'【参考】数式用'!$A$4:$B$54,2,FALSE),"")</f>
        <v/>
      </c>
    </row>
    <row r="97" spans="1:26" ht="38.25" customHeight="1">
      <c r="A97" s="8"/>
      <c r="B97" s="21">
        <f t="shared" si="0"/>
        <v>58</v>
      </c>
      <c r="C97" s="33"/>
      <c r="D97" s="39"/>
      <c r="E97" s="39"/>
      <c r="F97" s="39"/>
      <c r="G97" s="39"/>
      <c r="H97" s="39"/>
      <c r="I97" s="39"/>
      <c r="J97" s="39"/>
      <c r="K97" s="39"/>
      <c r="L97" s="46"/>
      <c r="M97" s="61"/>
      <c r="N97" s="61"/>
      <c r="O97" s="61"/>
      <c r="P97" s="61"/>
      <c r="Q97" s="61"/>
      <c r="R97" s="61"/>
      <c r="S97" s="61"/>
      <c r="T97" s="61"/>
      <c r="U97" s="61"/>
      <c r="V97" s="61"/>
      <c r="W97" s="105"/>
      <c r="X97" s="117"/>
      <c r="Y97" s="121"/>
      <c r="Z97" s="125" t="str">
        <f>IFERROR(VLOOKUP(Y97,'【参考】数式用'!$A$4:$B$54,2,FALSE),"")</f>
        <v/>
      </c>
    </row>
    <row r="98" spans="1:26" ht="38.25" customHeight="1">
      <c r="A98" s="8"/>
      <c r="B98" s="21">
        <f t="shared" si="0"/>
        <v>59</v>
      </c>
      <c r="C98" s="33"/>
      <c r="D98" s="39"/>
      <c r="E98" s="39"/>
      <c r="F98" s="39"/>
      <c r="G98" s="39"/>
      <c r="H98" s="39"/>
      <c r="I98" s="39"/>
      <c r="J98" s="39"/>
      <c r="K98" s="39"/>
      <c r="L98" s="46"/>
      <c r="M98" s="61"/>
      <c r="N98" s="61"/>
      <c r="O98" s="61"/>
      <c r="P98" s="61"/>
      <c r="Q98" s="61"/>
      <c r="R98" s="61"/>
      <c r="S98" s="61"/>
      <c r="T98" s="61"/>
      <c r="U98" s="61"/>
      <c r="V98" s="61"/>
      <c r="W98" s="105"/>
      <c r="X98" s="117"/>
      <c r="Y98" s="121"/>
      <c r="Z98" s="125" t="str">
        <f>IFERROR(VLOOKUP(Y98,'【参考】数式用'!$A$4:$B$54,2,FALSE),"")</f>
        <v/>
      </c>
    </row>
    <row r="99" spans="1:26" ht="38.25" customHeight="1">
      <c r="A99" s="8"/>
      <c r="B99" s="21">
        <f t="shared" si="0"/>
        <v>60</v>
      </c>
      <c r="C99" s="33"/>
      <c r="D99" s="39"/>
      <c r="E99" s="39"/>
      <c r="F99" s="39"/>
      <c r="G99" s="39"/>
      <c r="H99" s="39"/>
      <c r="I99" s="39"/>
      <c r="J99" s="39"/>
      <c r="K99" s="39"/>
      <c r="L99" s="46"/>
      <c r="M99" s="61"/>
      <c r="N99" s="61"/>
      <c r="O99" s="61"/>
      <c r="P99" s="61"/>
      <c r="Q99" s="61"/>
      <c r="R99" s="61"/>
      <c r="S99" s="61"/>
      <c r="T99" s="61"/>
      <c r="U99" s="61"/>
      <c r="V99" s="61"/>
      <c r="W99" s="105"/>
      <c r="X99" s="117"/>
      <c r="Y99" s="121"/>
      <c r="Z99" s="125" t="str">
        <f>IFERROR(VLOOKUP(Y99,'【参考】数式用'!$A$4:$B$54,2,FALSE),"")</f>
        <v/>
      </c>
    </row>
    <row r="100" spans="1:26" ht="38.25" customHeight="1">
      <c r="A100" s="8"/>
      <c r="B100" s="21">
        <f t="shared" si="0"/>
        <v>61</v>
      </c>
      <c r="C100" s="33"/>
      <c r="D100" s="39"/>
      <c r="E100" s="39"/>
      <c r="F100" s="39"/>
      <c r="G100" s="39"/>
      <c r="H100" s="39"/>
      <c r="I100" s="39"/>
      <c r="J100" s="39"/>
      <c r="K100" s="39"/>
      <c r="L100" s="46"/>
      <c r="M100" s="61"/>
      <c r="N100" s="61"/>
      <c r="O100" s="61"/>
      <c r="P100" s="61"/>
      <c r="Q100" s="61"/>
      <c r="R100" s="61"/>
      <c r="S100" s="61"/>
      <c r="T100" s="61"/>
      <c r="U100" s="61"/>
      <c r="V100" s="61"/>
      <c r="W100" s="105"/>
      <c r="X100" s="117"/>
      <c r="Y100" s="121"/>
      <c r="Z100" s="125" t="str">
        <f>IFERROR(VLOOKUP(Y100,'【参考】数式用'!$A$4:$B$54,2,FALSE),"")</f>
        <v/>
      </c>
    </row>
    <row r="101" spans="1:26" ht="38.25" customHeight="1">
      <c r="A101" s="8"/>
      <c r="B101" s="21">
        <f t="shared" si="0"/>
        <v>62</v>
      </c>
      <c r="C101" s="33"/>
      <c r="D101" s="39"/>
      <c r="E101" s="39"/>
      <c r="F101" s="39"/>
      <c r="G101" s="39"/>
      <c r="H101" s="39"/>
      <c r="I101" s="39"/>
      <c r="J101" s="39"/>
      <c r="K101" s="39"/>
      <c r="L101" s="46"/>
      <c r="M101" s="61"/>
      <c r="N101" s="61"/>
      <c r="O101" s="61"/>
      <c r="P101" s="61"/>
      <c r="Q101" s="61"/>
      <c r="R101" s="61"/>
      <c r="S101" s="61"/>
      <c r="T101" s="61"/>
      <c r="U101" s="61"/>
      <c r="V101" s="61"/>
      <c r="W101" s="105"/>
      <c r="X101" s="117"/>
      <c r="Y101" s="121"/>
      <c r="Z101" s="125" t="str">
        <f>IFERROR(VLOOKUP(Y101,'【参考】数式用'!$A$4:$B$54,2,FALSE),"")</f>
        <v/>
      </c>
    </row>
    <row r="102" spans="1:26" ht="38.25" customHeight="1">
      <c r="A102" s="8"/>
      <c r="B102" s="21">
        <f t="shared" si="0"/>
        <v>63</v>
      </c>
      <c r="C102" s="33"/>
      <c r="D102" s="39"/>
      <c r="E102" s="39"/>
      <c r="F102" s="39"/>
      <c r="G102" s="39"/>
      <c r="H102" s="39"/>
      <c r="I102" s="39"/>
      <c r="J102" s="39"/>
      <c r="K102" s="39"/>
      <c r="L102" s="46"/>
      <c r="M102" s="61"/>
      <c r="N102" s="61"/>
      <c r="O102" s="61"/>
      <c r="P102" s="61"/>
      <c r="Q102" s="61"/>
      <c r="R102" s="61"/>
      <c r="S102" s="61"/>
      <c r="T102" s="61"/>
      <c r="U102" s="61"/>
      <c r="V102" s="61"/>
      <c r="W102" s="105"/>
      <c r="X102" s="117"/>
      <c r="Y102" s="121"/>
      <c r="Z102" s="125" t="str">
        <f>IFERROR(VLOOKUP(Y102,'【参考】数式用'!$A$4:$B$54,2,FALSE),"")</f>
        <v/>
      </c>
    </row>
    <row r="103" spans="1:26" ht="38.25" customHeight="1">
      <c r="A103" s="8"/>
      <c r="B103" s="21">
        <f t="shared" si="0"/>
        <v>64</v>
      </c>
      <c r="C103" s="33"/>
      <c r="D103" s="39"/>
      <c r="E103" s="39"/>
      <c r="F103" s="39"/>
      <c r="G103" s="39"/>
      <c r="H103" s="39"/>
      <c r="I103" s="39"/>
      <c r="J103" s="39"/>
      <c r="K103" s="39"/>
      <c r="L103" s="46"/>
      <c r="M103" s="61"/>
      <c r="N103" s="61"/>
      <c r="O103" s="61"/>
      <c r="P103" s="61"/>
      <c r="Q103" s="61"/>
      <c r="R103" s="61"/>
      <c r="S103" s="61"/>
      <c r="T103" s="61"/>
      <c r="U103" s="61"/>
      <c r="V103" s="61"/>
      <c r="W103" s="105"/>
      <c r="X103" s="117"/>
      <c r="Y103" s="121"/>
      <c r="Z103" s="125" t="str">
        <f>IFERROR(VLOOKUP(Y103,'【参考】数式用'!$A$4:$B$54,2,FALSE),"")</f>
        <v/>
      </c>
    </row>
    <row r="104" spans="1:26" ht="38.25" customHeight="1">
      <c r="A104" s="8"/>
      <c r="B104" s="21">
        <f t="shared" si="0"/>
        <v>65</v>
      </c>
      <c r="C104" s="33"/>
      <c r="D104" s="39"/>
      <c r="E104" s="39"/>
      <c r="F104" s="39"/>
      <c r="G104" s="39"/>
      <c r="H104" s="39"/>
      <c r="I104" s="39"/>
      <c r="J104" s="39"/>
      <c r="K104" s="39"/>
      <c r="L104" s="46"/>
      <c r="M104" s="61"/>
      <c r="N104" s="61"/>
      <c r="O104" s="61"/>
      <c r="P104" s="61"/>
      <c r="Q104" s="61"/>
      <c r="R104" s="61"/>
      <c r="S104" s="61"/>
      <c r="T104" s="61"/>
      <c r="U104" s="61"/>
      <c r="V104" s="61"/>
      <c r="W104" s="105"/>
      <c r="X104" s="117"/>
      <c r="Y104" s="121"/>
      <c r="Z104" s="125" t="str">
        <f>IFERROR(VLOOKUP(Y104,'【参考】数式用'!$A$4:$B$54,2,FALSE),"")</f>
        <v/>
      </c>
    </row>
    <row r="105" spans="1:26" ht="38.25" customHeight="1">
      <c r="A105" s="8"/>
      <c r="B105" s="21">
        <f t="shared" ref="B105:B139" si="1">B104+1</f>
        <v>66</v>
      </c>
      <c r="C105" s="33"/>
      <c r="D105" s="39"/>
      <c r="E105" s="39"/>
      <c r="F105" s="39"/>
      <c r="G105" s="39"/>
      <c r="H105" s="39"/>
      <c r="I105" s="39"/>
      <c r="J105" s="39"/>
      <c r="K105" s="39"/>
      <c r="L105" s="46"/>
      <c r="M105" s="61"/>
      <c r="N105" s="61"/>
      <c r="O105" s="61"/>
      <c r="P105" s="61"/>
      <c r="Q105" s="61"/>
      <c r="R105" s="61"/>
      <c r="S105" s="61"/>
      <c r="T105" s="61"/>
      <c r="U105" s="61"/>
      <c r="V105" s="61"/>
      <c r="W105" s="105"/>
      <c r="X105" s="117"/>
      <c r="Y105" s="121"/>
      <c r="Z105" s="125" t="str">
        <f>IFERROR(VLOOKUP(Y105,'【参考】数式用'!$A$4:$B$54,2,FALSE),"")</f>
        <v/>
      </c>
    </row>
    <row r="106" spans="1:26" ht="38.25" customHeight="1">
      <c r="A106" s="8"/>
      <c r="B106" s="21">
        <f t="shared" si="1"/>
        <v>67</v>
      </c>
      <c r="C106" s="33"/>
      <c r="D106" s="39"/>
      <c r="E106" s="39"/>
      <c r="F106" s="39"/>
      <c r="G106" s="39"/>
      <c r="H106" s="39"/>
      <c r="I106" s="39"/>
      <c r="J106" s="39"/>
      <c r="K106" s="39"/>
      <c r="L106" s="46"/>
      <c r="M106" s="61"/>
      <c r="N106" s="61"/>
      <c r="O106" s="61"/>
      <c r="P106" s="61"/>
      <c r="Q106" s="61"/>
      <c r="R106" s="61"/>
      <c r="S106" s="61"/>
      <c r="T106" s="61"/>
      <c r="U106" s="61"/>
      <c r="V106" s="61"/>
      <c r="W106" s="105"/>
      <c r="X106" s="117"/>
      <c r="Y106" s="121"/>
      <c r="Z106" s="125" t="str">
        <f>IFERROR(VLOOKUP(Y106,'【参考】数式用'!$A$4:$B$54,2,FALSE),"")</f>
        <v/>
      </c>
    </row>
    <row r="107" spans="1:26" ht="38.25" customHeight="1">
      <c r="A107" s="8"/>
      <c r="B107" s="21">
        <f t="shared" si="1"/>
        <v>68</v>
      </c>
      <c r="C107" s="33"/>
      <c r="D107" s="39"/>
      <c r="E107" s="39"/>
      <c r="F107" s="39"/>
      <c r="G107" s="39"/>
      <c r="H107" s="39"/>
      <c r="I107" s="39"/>
      <c r="J107" s="39"/>
      <c r="K107" s="39"/>
      <c r="L107" s="46"/>
      <c r="M107" s="61"/>
      <c r="N107" s="61"/>
      <c r="O107" s="61"/>
      <c r="P107" s="61"/>
      <c r="Q107" s="61"/>
      <c r="R107" s="61"/>
      <c r="S107" s="61"/>
      <c r="T107" s="61"/>
      <c r="U107" s="61"/>
      <c r="V107" s="61"/>
      <c r="W107" s="105"/>
      <c r="X107" s="117"/>
      <c r="Y107" s="121"/>
      <c r="Z107" s="125" t="str">
        <f>IFERROR(VLOOKUP(Y107,'【参考】数式用'!$A$4:$B$54,2,FALSE),"")</f>
        <v/>
      </c>
    </row>
    <row r="108" spans="1:26" ht="38.25" customHeight="1">
      <c r="A108" s="8"/>
      <c r="B108" s="21">
        <f t="shared" si="1"/>
        <v>69</v>
      </c>
      <c r="C108" s="33"/>
      <c r="D108" s="39"/>
      <c r="E108" s="39"/>
      <c r="F108" s="39"/>
      <c r="G108" s="39"/>
      <c r="H108" s="39"/>
      <c r="I108" s="39"/>
      <c r="J108" s="39"/>
      <c r="K108" s="39"/>
      <c r="L108" s="46"/>
      <c r="M108" s="61"/>
      <c r="N108" s="61"/>
      <c r="O108" s="61"/>
      <c r="P108" s="61"/>
      <c r="Q108" s="61"/>
      <c r="R108" s="61"/>
      <c r="S108" s="61"/>
      <c r="T108" s="61"/>
      <c r="U108" s="61"/>
      <c r="V108" s="61"/>
      <c r="W108" s="105"/>
      <c r="X108" s="117"/>
      <c r="Y108" s="121"/>
      <c r="Z108" s="125" t="str">
        <f>IFERROR(VLOOKUP(Y108,'【参考】数式用'!$A$4:$B$54,2,FALSE),"")</f>
        <v/>
      </c>
    </row>
    <row r="109" spans="1:26" ht="38.25" customHeight="1">
      <c r="A109" s="8"/>
      <c r="B109" s="21">
        <f t="shared" si="1"/>
        <v>70</v>
      </c>
      <c r="C109" s="33"/>
      <c r="D109" s="39"/>
      <c r="E109" s="39"/>
      <c r="F109" s="39"/>
      <c r="G109" s="39"/>
      <c r="H109" s="39"/>
      <c r="I109" s="39"/>
      <c r="J109" s="39"/>
      <c r="K109" s="39"/>
      <c r="L109" s="46"/>
      <c r="M109" s="61"/>
      <c r="N109" s="61"/>
      <c r="O109" s="61"/>
      <c r="P109" s="61"/>
      <c r="Q109" s="61"/>
      <c r="R109" s="61"/>
      <c r="S109" s="61"/>
      <c r="T109" s="61"/>
      <c r="U109" s="61"/>
      <c r="V109" s="61"/>
      <c r="W109" s="105"/>
      <c r="X109" s="117"/>
      <c r="Y109" s="121"/>
      <c r="Z109" s="125" t="str">
        <f>IFERROR(VLOOKUP(Y109,'【参考】数式用'!$A$4:$B$54,2,FALSE),"")</f>
        <v/>
      </c>
    </row>
    <row r="110" spans="1:26" ht="38.25" customHeight="1">
      <c r="A110" s="8"/>
      <c r="B110" s="21">
        <f t="shared" si="1"/>
        <v>71</v>
      </c>
      <c r="C110" s="33"/>
      <c r="D110" s="39"/>
      <c r="E110" s="39"/>
      <c r="F110" s="39"/>
      <c r="G110" s="39"/>
      <c r="H110" s="39"/>
      <c r="I110" s="39"/>
      <c r="J110" s="39"/>
      <c r="K110" s="39"/>
      <c r="L110" s="46"/>
      <c r="M110" s="61"/>
      <c r="N110" s="61"/>
      <c r="O110" s="61"/>
      <c r="P110" s="61"/>
      <c r="Q110" s="61"/>
      <c r="R110" s="61"/>
      <c r="S110" s="61"/>
      <c r="T110" s="61"/>
      <c r="U110" s="61"/>
      <c r="V110" s="61"/>
      <c r="W110" s="105"/>
      <c r="X110" s="117"/>
      <c r="Y110" s="121"/>
      <c r="Z110" s="125" t="str">
        <f>IFERROR(VLOOKUP(Y110,'【参考】数式用'!$A$4:$B$54,2,FALSE),"")</f>
        <v/>
      </c>
    </row>
    <row r="111" spans="1:26" ht="38.25" customHeight="1">
      <c r="A111" s="8"/>
      <c r="B111" s="21">
        <f t="shared" si="1"/>
        <v>72</v>
      </c>
      <c r="C111" s="33"/>
      <c r="D111" s="39"/>
      <c r="E111" s="39"/>
      <c r="F111" s="39"/>
      <c r="G111" s="39"/>
      <c r="H111" s="39"/>
      <c r="I111" s="39"/>
      <c r="J111" s="39"/>
      <c r="K111" s="39"/>
      <c r="L111" s="46"/>
      <c r="M111" s="61"/>
      <c r="N111" s="61"/>
      <c r="O111" s="61"/>
      <c r="P111" s="61"/>
      <c r="Q111" s="61"/>
      <c r="R111" s="61"/>
      <c r="S111" s="61"/>
      <c r="T111" s="61"/>
      <c r="U111" s="61"/>
      <c r="V111" s="61"/>
      <c r="W111" s="105"/>
      <c r="X111" s="117"/>
      <c r="Y111" s="121"/>
      <c r="Z111" s="125" t="str">
        <f>IFERROR(VLOOKUP(Y111,'【参考】数式用'!$A$4:$B$54,2,FALSE),"")</f>
        <v/>
      </c>
    </row>
    <row r="112" spans="1:26" ht="38.25" customHeight="1">
      <c r="A112" s="8"/>
      <c r="B112" s="21">
        <f t="shared" si="1"/>
        <v>73</v>
      </c>
      <c r="C112" s="33"/>
      <c r="D112" s="39"/>
      <c r="E112" s="39"/>
      <c r="F112" s="39"/>
      <c r="G112" s="39"/>
      <c r="H112" s="39"/>
      <c r="I112" s="39"/>
      <c r="J112" s="39"/>
      <c r="K112" s="39"/>
      <c r="L112" s="46"/>
      <c r="M112" s="61"/>
      <c r="N112" s="61"/>
      <c r="O112" s="61"/>
      <c r="P112" s="61"/>
      <c r="Q112" s="61"/>
      <c r="R112" s="61"/>
      <c r="S112" s="61"/>
      <c r="T112" s="61"/>
      <c r="U112" s="61"/>
      <c r="V112" s="61"/>
      <c r="W112" s="105"/>
      <c r="X112" s="117"/>
      <c r="Y112" s="121"/>
      <c r="Z112" s="125" t="str">
        <f>IFERROR(VLOOKUP(Y112,'【参考】数式用'!$A$4:$B$54,2,FALSE),"")</f>
        <v/>
      </c>
    </row>
    <row r="113" spans="1:26" ht="38.25" customHeight="1">
      <c r="A113" s="8"/>
      <c r="B113" s="21">
        <f t="shared" si="1"/>
        <v>74</v>
      </c>
      <c r="C113" s="33"/>
      <c r="D113" s="39"/>
      <c r="E113" s="39"/>
      <c r="F113" s="39"/>
      <c r="G113" s="39"/>
      <c r="H113" s="39"/>
      <c r="I113" s="39"/>
      <c r="J113" s="39"/>
      <c r="K113" s="39"/>
      <c r="L113" s="46"/>
      <c r="M113" s="61"/>
      <c r="N113" s="61"/>
      <c r="O113" s="61"/>
      <c r="P113" s="61"/>
      <c r="Q113" s="61"/>
      <c r="R113" s="61"/>
      <c r="S113" s="61"/>
      <c r="T113" s="61"/>
      <c r="U113" s="61"/>
      <c r="V113" s="61"/>
      <c r="W113" s="105"/>
      <c r="X113" s="117"/>
      <c r="Y113" s="121"/>
      <c r="Z113" s="125" t="str">
        <f>IFERROR(VLOOKUP(Y113,'【参考】数式用'!$A$4:$B$54,2,FALSE),"")</f>
        <v/>
      </c>
    </row>
    <row r="114" spans="1:26" ht="38.25" customHeight="1">
      <c r="A114" s="8"/>
      <c r="B114" s="21">
        <f t="shared" si="1"/>
        <v>75</v>
      </c>
      <c r="C114" s="33"/>
      <c r="D114" s="39"/>
      <c r="E114" s="39"/>
      <c r="F114" s="39"/>
      <c r="G114" s="39"/>
      <c r="H114" s="39"/>
      <c r="I114" s="39"/>
      <c r="J114" s="39"/>
      <c r="K114" s="39"/>
      <c r="L114" s="46"/>
      <c r="M114" s="61"/>
      <c r="N114" s="61"/>
      <c r="O114" s="61"/>
      <c r="P114" s="61"/>
      <c r="Q114" s="61"/>
      <c r="R114" s="61"/>
      <c r="S114" s="61"/>
      <c r="T114" s="61"/>
      <c r="U114" s="61"/>
      <c r="V114" s="61"/>
      <c r="W114" s="105"/>
      <c r="X114" s="117"/>
      <c r="Y114" s="121"/>
      <c r="Z114" s="125" t="str">
        <f>IFERROR(VLOOKUP(Y114,'【参考】数式用'!$A$4:$B$54,2,FALSE),"")</f>
        <v/>
      </c>
    </row>
    <row r="115" spans="1:26" ht="38.25" customHeight="1">
      <c r="A115" s="8"/>
      <c r="B115" s="21">
        <f t="shared" si="1"/>
        <v>76</v>
      </c>
      <c r="C115" s="33"/>
      <c r="D115" s="39"/>
      <c r="E115" s="39"/>
      <c r="F115" s="39"/>
      <c r="G115" s="39"/>
      <c r="H115" s="39"/>
      <c r="I115" s="39"/>
      <c r="J115" s="39"/>
      <c r="K115" s="39"/>
      <c r="L115" s="46"/>
      <c r="M115" s="61"/>
      <c r="N115" s="61"/>
      <c r="O115" s="61"/>
      <c r="P115" s="61"/>
      <c r="Q115" s="61"/>
      <c r="R115" s="61"/>
      <c r="S115" s="61"/>
      <c r="T115" s="61"/>
      <c r="U115" s="61"/>
      <c r="V115" s="61"/>
      <c r="W115" s="105"/>
      <c r="X115" s="117"/>
      <c r="Y115" s="121"/>
      <c r="Z115" s="125" t="str">
        <f>IFERROR(VLOOKUP(Y115,'【参考】数式用'!$A$4:$B$54,2,FALSE),"")</f>
        <v/>
      </c>
    </row>
    <row r="116" spans="1:26" ht="38.25" customHeight="1">
      <c r="A116" s="8"/>
      <c r="B116" s="21">
        <f t="shared" si="1"/>
        <v>77</v>
      </c>
      <c r="C116" s="33"/>
      <c r="D116" s="39"/>
      <c r="E116" s="39"/>
      <c r="F116" s="39"/>
      <c r="G116" s="39"/>
      <c r="H116" s="39"/>
      <c r="I116" s="39"/>
      <c r="J116" s="39"/>
      <c r="K116" s="39"/>
      <c r="L116" s="46"/>
      <c r="M116" s="61"/>
      <c r="N116" s="61"/>
      <c r="O116" s="61"/>
      <c r="P116" s="61"/>
      <c r="Q116" s="61"/>
      <c r="R116" s="61"/>
      <c r="S116" s="61"/>
      <c r="T116" s="61"/>
      <c r="U116" s="61"/>
      <c r="V116" s="61"/>
      <c r="W116" s="105"/>
      <c r="X116" s="117"/>
      <c r="Y116" s="121"/>
      <c r="Z116" s="125" t="str">
        <f>IFERROR(VLOOKUP(Y116,'【参考】数式用'!$A$4:$B$54,2,FALSE),"")</f>
        <v/>
      </c>
    </row>
    <row r="117" spans="1:26" ht="38.25" customHeight="1">
      <c r="A117" s="8"/>
      <c r="B117" s="21">
        <f t="shared" si="1"/>
        <v>78</v>
      </c>
      <c r="C117" s="33"/>
      <c r="D117" s="39"/>
      <c r="E117" s="39"/>
      <c r="F117" s="39"/>
      <c r="G117" s="39"/>
      <c r="H117" s="39"/>
      <c r="I117" s="39"/>
      <c r="J117" s="39"/>
      <c r="K117" s="39"/>
      <c r="L117" s="46"/>
      <c r="M117" s="61"/>
      <c r="N117" s="61"/>
      <c r="O117" s="61"/>
      <c r="P117" s="61"/>
      <c r="Q117" s="61"/>
      <c r="R117" s="61"/>
      <c r="S117" s="61"/>
      <c r="T117" s="61"/>
      <c r="U117" s="61"/>
      <c r="V117" s="61"/>
      <c r="W117" s="105"/>
      <c r="X117" s="117"/>
      <c r="Y117" s="121"/>
      <c r="Z117" s="125" t="str">
        <f>IFERROR(VLOOKUP(Y117,'【参考】数式用'!$A$4:$B$54,2,FALSE),"")</f>
        <v/>
      </c>
    </row>
    <row r="118" spans="1:26" ht="38.25" customHeight="1">
      <c r="A118" s="8"/>
      <c r="B118" s="21">
        <f t="shared" si="1"/>
        <v>79</v>
      </c>
      <c r="C118" s="33"/>
      <c r="D118" s="39"/>
      <c r="E118" s="39"/>
      <c r="F118" s="39"/>
      <c r="G118" s="39"/>
      <c r="H118" s="39"/>
      <c r="I118" s="39"/>
      <c r="J118" s="39"/>
      <c r="K118" s="39"/>
      <c r="L118" s="46"/>
      <c r="M118" s="61"/>
      <c r="N118" s="61"/>
      <c r="O118" s="61"/>
      <c r="P118" s="61"/>
      <c r="Q118" s="61"/>
      <c r="R118" s="61"/>
      <c r="S118" s="61"/>
      <c r="T118" s="61"/>
      <c r="U118" s="61"/>
      <c r="V118" s="61"/>
      <c r="W118" s="105"/>
      <c r="X118" s="117"/>
      <c r="Y118" s="121"/>
      <c r="Z118" s="125" t="str">
        <f>IFERROR(VLOOKUP(Y118,'【参考】数式用'!$A$4:$B$54,2,FALSE),"")</f>
        <v/>
      </c>
    </row>
    <row r="119" spans="1:26" ht="38.25" customHeight="1">
      <c r="A119" s="8"/>
      <c r="B119" s="21">
        <f t="shared" si="1"/>
        <v>80</v>
      </c>
      <c r="C119" s="33"/>
      <c r="D119" s="39"/>
      <c r="E119" s="39"/>
      <c r="F119" s="39"/>
      <c r="G119" s="39"/>
      <c r="H119" s="39"/>
      <c r="I119" s="39"/>
      <c r="J119" s="39"/>
      <c r="K119" s="39"/>
      <c r="L119" s="46"/>
      <c r="M119" s="61"/>
      <c r="N119" s="61"/>
      <c r="O119" s="61"/>
      <c r="P119" s="61"/>
      <c r="Q119" s="61"/>
      <c r="R119" s="61"/>
      <c r="S119" s="61"/>
      <c r="T119" s="61"/>
      <c r="U119" s="61"/>
      <c r="V119" s="61"/>
      <c r="W119" s="105"/>
      <c r="X119" s="117"/>
      <c r="Y119" s="121"/>
      <c r="Z119" s="125" t="str">
        <f>IFERROR(VLOOKUP(Y119,'【参考】数式用'!$A$4:$B$54,2,FALSE),"")</f>
        <v/>
      </c>
    </row>
    <row r="120" spans="1:26" ht="38.25" customHeight="1">
      <c r="A120" s="8"/>
      <c r="B120" s="21">
        <f t="shared" si="1"/>
        <v>81</v>
      </c>
      <c r="C120" s="33"/>
      <c r="D120" s="39"/>
      <c r="E120" s="39"/>
      <c r="F120" s="39"/>
      <c r="G120" s="39"/>
      <c r="H120" s="39"/>
      <c r="I120" s="39"/>
      <c r="J120" s="39"/>
      <c r="K120" s="39"/>
      <c r="L120" s="46"/>
      <c r="M120" s="61"/>
      <c r="N120" s="61"/>
      <c r="O120" s="61"/>
      <c r="P120" s="61"/>
      <c r="Q120" s="61"/>
      <c r="R120" s="61"/>
      <c r="S120" s="61"/>
      <c r="T120" s="61"/>
      <c r="U120" s="61"/>
      <c r="V120" s="61"/>
      <c r="W120" s="105"/>
      <c r="X120" s="117"/>
      <c r="Y120" s="121"/>
      <c r="Z120" s="125" t="str">
        <f>IFERROR(VLOOKUP(Y120,'【参考】数式用'!$A$4:$B$54,2,FALSE),"")</f>
        <v/>
      </c>
    </row>
    <row r="121" spans="1:26" ht="38.25" customHeight="1">
      <c r="A121" s="8"/>
      <c r="B121" s="21">
        <f t="shared" si="1"/>
        <v>82</v>
      </c>
      <c r="C121" s="33"/>
      <c r="D121" s="39"/>
      <c r="E121" s="39"/>
      <c r="F121" s="39"/>
      <c r="G121" s="39"/>
      <c r="H121" s="39"/>
      <c r="I121" s="39"/>
      <c r="J121" s="39"/>
      <c r="K121" s="39"/>
      <c r="L121" s="46"/>
      <c r="M121" s="61"/>
      <c r="N121" s="61"/>
      <c r="O121" s="61"/>
      <c r="P121" s="61"/>
      <c r="Q121" s="61"/>
      <c r="R121" s="61"/>
      <c r="S121" s="61"/>
      <c r="T121" s="61"/>
      <c r="U121" s="61"/>
      <c r="V121" s="61"/>
      <c r="W121" s="105"/>
      <c r="X121" s="117"/>
      <c r="Y121" s="121"/>
      <c r="Z121" s="125" t="str">
        <f>IFERROR(VLOOKUP(Y121,'【参考】数式用'!$A$4:$B$54,2,FALSE),"")</f>
        <v/>
      </c>
    </row>
    <row r="122" spans="1:26" ht="38.25" customHeight="1">
      <c r="A122" s="8"/>
      <c r="B122" s="21">
        <f t="shared" si="1"/>
        <v>83</v>
      </c>
      <c r="C122" s="33"/>
      <c r="D122" s="39"/>
      <c r="E122" s="39"/>
      <c r="F122" s="39"/>
      <c r="G122" s="39"/>
      <c r="H122" s="39"/>
      <c r="I122" s="39"/>
      <c r="J122" s="39"/>
      <c r="K122" s="39"/>
      <c r="L122" s="46"/>
      <c r="M122" s="61"/>
      <c r="N122" s="61"/>
      <c r="O122" s="61"/>
      <c r="P122" s="61"/>
      <c r="Q122" s="61"/>
      <c r="R122" s="61"/>
      <c r="S122" s="61"/>
      <c r="T122" s="61"/>
      <c r="U122" s="61"/>
      <c r="V122" s="61"/>
      <c r="W122" s="105"/>
      <c r="X122" s="117"/>
      <c r="Y122" s="121"/>
      <c r="Z122" s="125" t="str">
        <f>IFERROR(VLOOKUP(Y122,'【参考】数式用'!$A$4:$B$54,2,FALSE),"")</f>
        <v/>
      </c>
    </row>
    <row r="123" spans="1:26" ht="38.25" customHeight="1">
      <c r="A123" s="8"/>
      <c r="B123" s="21">
        <f t="shared" si="1"/>
        <v>84</v>
      </c>
      <c r="C123" s="33"/>
      <c r="D123" s="39"/>
      <c r="E123" s="39"/>
      <c r="F123" s="39"/>
      <c r="G123" s="39"/>
      <c r="H123" s="39"/>
      <c r="I123" s="39"/>
      <c r="J123" s="39"/>
      <c r="K123" s="39"/>
      <c r="L123" s="46"/>
      <c r="M123" s="61"/>
      <c r="N123" s="61"/>
      <c r="O123" s="61"/>
      <c r="P123" s="61"/>
      <c r="Q123" s="61"/>
      <c r="R123" s="61"/>
      <c r="S123" s="61"/>
      <c r="T123" s="61"/>
      <c r="U123" s="61"/>
      <c r="V123" s="61"/>
      <c r="W123" s="105"/>
      <c r="X123" s="117"/>
      <c r="Y123" s="121"/>
      <c r="Z123" s="125" t="str">
        <f>IFERROR(VLOOKUP(Y123,'【参考】数式用'!$A$4:$B$54,2,FALSE),"")</f>
        <v/>
      </c>
    </row>
    <row r="124" spans="1:26" ht="38.25" customHeight="1">
      <c r="A124" s="8"/>
      <c r="B124" s="21">
        <f t="shared" si="1"/>
        <v>85</v>
      </c>
      <c r="C124" s="33"/>
      <c r="D124" s="39"/>
      <c r="E124" s="39"/>
      <c r="F124" s="39"/>
      <c r="G124" s="39"/>
      <c r="H124" s="39"/>
      <c r="I124" s="39"/>
      <c r="J124" s="39"/>
      <c r="K124" s="39"/>
      <c r="L124" s="46"/>
      <c r="M124" s="61"/>
      <c r="N124" s="61"/>
      <c r="O124" s="61"/>
      <c r="P124" s="61"/>
      <c r="Q124" s="61"/>
      <c r="R124" s="61"/>
      <c r="S124" s="61"/>
      <c r="T124" s="61"/>
      <c r="U124" s="61"/>
      <c r="V124" s="61"/>
      <c r="W124" s="105"/>
      <c r="X124" s="117"/>
      <c r="Y124" s="121"/>
      <c r="Z124" s="125" t="str">
        <f>IFERROR(VLOOKUP(Y124,'【参考】数式用'!$A$4:$B$54,2,FALSE),"")</f>
        <v/>
      </c>
    </row>
    <row r="125" spans="1:26" ht="38.25" customHeight="1">
      <c r="A125" s="8"/>
      <c r="B125" s="21">
        <f t="shared" si="1"/>
        <v>86</v>
      </c>
      <c r="C125" s="33"/>
      <c r="D125" s="39"/>
      <c r="E125" s="39"/>
      <c r="F125" s="39"/>
      <c r="G125" s="39"/>
      <c r="H125" s="39"/>
      <c r="I125" s="39"/>
      <c r="J125" s="39"/>
      <c r="K125" s="39"/>
      <c r="L125" s="46"/>
      <c r="M125" s="61"/>
      <c r="N125" s="61"/>
      <c r="O125" s="61"/>
      <c r="P125" s="61"/>
      <c r="Q125" s="61"/>
      <c r="R125" s="61"/>
      <c r="S125" s="61"/>
      <c r="T125" s="61"/>
      <c r="U125" s="61"/>
      <c r="V125" s="61"/>
      <c r="W125" s="105"/>
      <c r="X125" s="117"/>
      <c r="Y125" s="121"/>
      <c r="Z125" s="125" t="str">
        <f>IFERROR(VLOOKUP(Y125,'【参考】数式用'!$A$4:$B$54,2,FALSE),"")</f>
        <v/>
      </c>
    </row>
    <row r="126" spans="1:26" ht="38.25" customHeight="1">
      <c r="A126" s="8"/>
      <c r="B126" s="21">
        <f t="shared" si="1"/>
        <v>87</v>
      </c>
      <c r="C126" s="33"/>
      <c r="D126" s="39"/>
      <c r="E126" s="39"/>
      <c r="F126" s="39"/>
      <c r="G126" s="39"/>
      <c r="H126" s="39"/>
      <c r="I126" s="39"/>
      <c r="J126" s="39"/>
      <c r="K126" s="39"/>
      <c r="L126" s="46"/>
      <c r="M126" s="61"/>
      <c r="N126" s="61"/>
      <c r="O126" s="61"/>
      <c r="P126" s="61"/>
      <c r="Q126" s="61"/>
      <c r="R126" s="61"/>
      <c r="S126" s="61"/>
      <c r="T126" s="61"/>
      <c r="U126" s="61"/>
      <c r="V126" s="61"/>
      <c r="W126" s="105"/>
      <c r="X126" s="117"/>
      <c r="Y126" s="121"/>
      <c r="Z126" s="125" t="str">
        <f>IFERROR(VLOOKUP(Y126,'【参考】数式用'!$A$4:$B$54,2,FALSE),"")</f>
        <v/>
      </c>
    </row>
    <row r="127" spans="1:26" ht="38.25" customHeight="1">
      <c r="A127" s="8"/>
      <c r="B127" s="21">
        <f t="shared" si="1"/>
        <v>88</v>
      </c>
      <c r="C127" s="33"/>
      <c r="D127" s="39"/>
      <c r="E127" s="39"/>
      <c r="F127" s="39"/>
      <c r="G127" s="39"/>
      <c r="H127" s="39"/>
      <c r="I127" s="39"/>
      <c r="J127" s="39"/>
      <c r="K127" s="39"/>
      <c r="L127" s="46"/>
      <c r="M127" s="61"/>
      <c r="N127" s="61"/>
      <c r="O127" s="61"/>
      <c r="P127" s="61"/>
      <c r="Q127" s="61"/>
      <c r="R127" s="61"/>
      <c r="S127" s="61"/>
      <c r="T127" s="61"/>
      <c r="U127" s="61"/>
      <c r="V127" s="61"/>
      <c r="W127" s="105"/>
      <c r="X127" s="117"/>
      <c r="Y127" s="121"/>
      <c r="Z127" s="125" t="str">
        <f>IFERROR(VLOOKUP(Y127,'【参考】数式用'!$A$4:$B$54,2,FALSE),"")</f>
        <v/>
      </c>
    </row>
    <row r="128" spans="1:26" ht="38.25" customHeight="1">
      <c r="A128" s="8"/>
      <c r="B128" s="21">
        <f t="shared" si="1"/>
        <v>89</v>
      </c>
      <c r="C128" s="33"/>
      <c r="D128" s="39"/>
      <c r="E128" s="39"/>
      <c r="F128" s="39"/>
      <c r="G128" s="39"/>
      <c r="H128" s="39"/>
      <c r="I128" s="39"/>
      <c r="J128" s="39"/>
      <c r="K128" s="39"/>
      <c r="L128" s="46"/>
      <c r="M128" s="61"/>
      <c r="N128" s="61"/>
      <c r="O128" s="61"/>
      <c r="P128" s="61"/>
      <c r="Q128" s="61"/>
      <c r="R128" s="61"/>
      <c r="S128" s="61"/>
      <c r="T128" s="61"/>
      <c r="U128" s="61"/>
      <c r="V128" s="61"/>
      <c r="W128" s="105"/>
      <c r="X128" s="117"/>
      <c r="Y128" s="121"/>
      <c r="Z128" s="125" t="str">
        <f>IFERROR(VLOOKUP(Y128,'【参考】数式用'!$A$4:$B$54,2,FALSE),"")</f>
        <v/>
      </c>
    </row>
    <row r="129" spans="1:26" ht="38.25" customHeight="1">
      <c r="A129" s="8"/>
      <c r="B129" s="21">
        <f t="shared" si="1"/>
        <v>90</v>
      </c>
      <c r="C129" s="33"/>
      <c r="D129" s="39"/>
      <c r="E129" s="39"/>
      <c r="F129" s="39"/>
      <c r="G129" s="39"/>
      <c r="H129" s="39"/>
      <c r="I129" s="39"/>
      <c r="J129" s="39"/>
      <c r="K129" s="39"/>
      <c r="L129" s="46"/>
      <c r="M129" s="61"/>
      <c r="N129" s="61"/>
      <c r="O129" s="61"/>
      <c r="P129" s="61"/>
      <c r="Q129" s="61"/>
      <c r="R129" s="61"/>
      <c r="S129" s="61"/>
      <c r="T129" s="61"/>
      <c r="U129" s="61"/>
      <c r="V129" s="61"/>
      <c r="W129" s="105"/>
      <c r="X129" s="117"/>
      <c r="Y129" s="121"/>
      <c r="Z129" s="125" t="str">
        <f>IFERROR(VLOOKUP(Y129,'【参考】数式用'!$A$4:$B$54,2,FALSE),"")</f>
        <v/>
      </c>
    </row>
    <row r="130" spans="1:26" ht="38.25" customHeight="1">
      <c r="A130" s="8"/>
      <c r="B130" s="21">
        <f t="shared" si="1"/>
        <v>91</v>
      </c>
      <c r="C130" s="33"/>
      <c r="D130" s="39"/>
      <c r="E130" s="39"/>
      <c r="F130" s="39"/>
      <c r="G130" s="39"/>
      <c r="H130" s="39"/>
      <c r="I130" s="39"/>
      <c r="J130" s="39"/>
      <c r="K130" s="39"/>
      <c r="L130" s="46"/>
      <c r="M130" s="61"/>
      <c r="N130" s="61"/>
      <c r="O130" s="61"/>
      <c r="P130" s="61"/>
      <c r="Q130" s="61"/>
      <c r="R130" s="61"/>
      <c r="S130" s="61"/>
      <c r="T130" s="61"/>
      <c r="U130" s="61"/>
      <c r="V130" s="61"/>
      <c r="W130" s="105"/>
      <c r="X130" s="117"/>
      <c r="Y130" s="121"/>
      <c r="Z130" s="125" t="str">
        <f>IFERROR(VLOOKUP(Y130,'【参考】数式用'!$A$4:$B$54,2,FALSE),"")</f>
        <v/>
      </c>
    </row>
    <row r="131" spans="1:26" ht="38.25" customHeight="1">
      <c r="A131" s="8"/>
      <c r="B131" s="21">
        <f t="shared" si="1"/>
        <v>92</v>
      </c>
      <c r="C131" s="33"/>
      <c r="D131" s="39"/>
      <c r="E131" s="39"/>
      <c r="F131" s="39"/>
      <c r="G131" s="39"/>
      <c r="H131" s="39"/>
      <c r="I131" s="39"/>
      <c r="J131" s="39"/>
      <c r="K131" s="39"/>
      <c r="L131" s="46"/>
      <c r="M131" s="61"/>
      <c r="N131" s="61"/>
      <c r="O131" s="61"/>
      <c r="P131" s="61"/>
      <c r="Q131" s="61"/>
      <c r="R131" s="61"/>
      <c r="S131" s="61"/>
      <c r="T131" s="61"/>
      <c r="U131" s="61"/>
      <c r="V131" s="61"/>
      <c r="W131" s="105"/>
      <c r="X131" s="117"/>
      <c r="Y131" s="121"/>
      <c r="Z131" s="125" t="str">
        <f>IFERROR(VLOOKUP(Y131,'【参考】数式用'!$A$4:$B$54,2,FALSE),"")</f>
        <v/>
      </c>
    </row>
    <row r="132" spans="1:26" ht="38.25" customHeight="1">
      <c r="A132" s="8"/>
      <c r="B132" s="21">
        <f t="shared" si="1"/>
        <v>93</v>
      </c>
      <c r="C132" s="33"/>
      <c r="D132" s="39"/>
      <c r="E132" s="39"/>
      <c r="F132" s="39"/>
      <c r="G132" s="39"/>
      <c r="H132" s="39"/>
      <c r="I132" s="39"/>
      <c r="J132" s="39"/>
      <c r="K132" s="39"/>
      <c r="L132" s="46"/>
      <c r="M132" s="61"/>
      <c r="N132" s="61"/>
      <c r="O132" s="61"/>
      <c r="P132" s="61"/>
      <c r="Q132" s="61"/>
      <c r="R132" s="61"/>
      <c r="S132" s="61"/>
      <c r="T132" s="61"/>
      <c r="U132" s="61"/>
      <c r="V132" s="61"/>
      <c r="W132" s="105"/>
      <c r="X132" s="117"/>
      <c r="Y132" s="121"/>
      <c r="Z132" s="125" t="str">
        <f>IFERROR(VLOOKUP(Y132,'【参考】数式用'!$A$4:$B$54,2,FALSE),"")</f>
        <v/>
      </c>
    </row>
    <row r="133" spans="1:26" ht="38.25" customHeight="1">
      <c r="A133" s="8"/>
      <c r="B133" s="21">
        <f t="shared" si="1"/>
        <v>94</v>
      </c>
      <c r="C133" s="33"/>
      <c r="D133" s="39"/>
      <c r="E133" s="39"/>
      <c r="F133" s="39"/>
      <c r="G133" s="39"/>
      <c r="H133" s="39"/>
      <c r="I133" s="39"/>
      <c r="J133" s="39"/>
      <c r="K133" s="39"/>
      <c r="L133" s="46"/>
      <c r="M133" s="61"/>
      <c r="N133" s="61"/>
      <c r="O133" s="61"/>
      <c r="P133" s="61"/>
      <c r="Q133" s="61"/>
      <c r="R133" s="61"/>
      <c r="S133" s="61"/>
      <c r="T133" s="61"/>
      <c r="U133" s="61"/>
      <c r="V133" s="61"/>
      <c r="W133" s="105"/>
      <c r="X133" s="117"/>
      <c r="Y133" s="121"/>
      <c r="Z133" s="125" t="str">
        <f>IFERROR(VLOOKUP(Y133,'【参考】数式用'!$A$4:$B$54,2,FALSE),"")</f>
        <v/>
      </c>
    </row>
    <row r="134" spans="1:26" ht="38.25" customHeight="1">
      <c r="A134" s="8"/>
      <c r="B134" s="21">
        <f t="shared" si="1"/>
        <v>95</v>
      </c>
      <c r="C134" s="33"/>
      <c r="D134" s="39"/>
      <c r="E134" s="39"/>
      <c r="F134" s="39"/>
      <c r="G134" s="39"/>
      <c r="H134" s="39"/>
      <c r="I134" s="39"/>
      <c r="J134" s="39"/>
      <c r="K134" s="39"/>
      <c r="L134" s="46"/>
      <c r="M134" s="61"/>
      <c r="N134" s="61"/>
      <c r="O134" s="61"/>
      <c r="P134" s="61"/>
      <c r="Q134" s="61"/>
      <c r="R134" s="61"/>
      <c r="S134" s="61"/>
      <c r="T134" s="61"/>
      <c r="U134" s="61"/>
      <c r="V134" s="61"/>
      <c r="W134" s="105"/>
      <c r="X134" s="117"/>
      <c r="Y134" s="121"/>
      <c r="Z134" s="125" t="str">
        <f>IFERROR(VLOOKUP(Y134,'【参考】数式用'!$A$4:$B$54,2,FALSE),"")</f>
        <v/>
      </c>
    </row>
    <row r="135" spans="1:26" ht="38.25" customHeight="1">
      <c r="A135" s="8"/>
      <c r="B135" s="21">
        <f t="shared" si="1"/>
        <v>96</v>
      </c>
      <c r="C135" s="33"/>
      <c r="D135" s="39"/>
      <c r="E135" s="39"/>
      <c r="F135" s="39"/>
      <c r="G135" s="39"/>
      <c r="H135" s="39"/>
      <c r="I135" s="39"/>
      <c r="J135" s="39"/>
      <c r="K135" s="39"/>
      <c r="L135" s="46"/>
      <c r="M135" s="61"/>
      <c r="N135" s="61"/>
      <c r="O135" s="61"/>
      <c r="P135" s="61"/>
      <c r="Q135" s="61"/>
      <c r="R135" s="61"/>
      <c r="S135" s="61"/>
      <c r="T135" s="61"/>
      <c r="U135" s="61"/>
      <c r="V135" s="61"/>
      <c r="W135" s="105"/>
      <c r="X135" s="117"/>
      <c r="Y135" s="121"/>
      <c r="Z135" s="125" t="str">
        <f>IFERROR(VLOOKUP(Y135,'【参考】数式用'!$A$4:$B$54,2,FALSE),"")</f>
        <v/>
      </c>
    </row>
    <row r="136" spans="1:26" ht="38.25" customHeight="1">
      <c r="A136" s="8"/>
      <c r="B136" s="21">
        <f t="shared" si="1"/>
        <v>97</v>
      </c>
      <c r="C136" s="33"/>
      <c r="D136" s="39"/>
      <c r="E136" s="39"/>
      <c r="F136" s="39"/>
      <c r="G136" s="39"/>
      <c r="H136" s="39"/>
      <c r="I136" s="39"/>
      <c r="J136" s="39"/>
      <c r="K136" s="39"/>
      <c r="L136" s="46"/>
      <c r="M136" s="61"/>
      <c r="N136" s="61"/>
      <c r="O136" s="61"/>
      <c r="P136" s="61"/>
      <c r="Q136" s="61"/>
      <c r="R136" s="61"/>
      <c r="S136" s="61"/>
      <c r="T136" s="61"/>
      <c r="U136" s="61"/>
      <c r="V136" s="61"/>
      <c r="W136" s="105"/>
      <c r="X136" s="117"/>
      <c r="Y136" s="121"/>
      <c r="Z136" s="125" t="str">
        <f>IFERROR(VLOOKUP(Y136,'【参考】数式用'!$A$4:$B$54,2,FALSE),"")</f>
        <v/>
      </c>
    </row>
    <row r="137" spans="1:26" ht="38.25" customHeight="1">
      <c r="A137" s="8"/>
      <c r="B137" s="21">
        <f t="shared" si="1"/>
        <v>98</v>
      </c>
      <c r="C137" s="33"/>
      <c r="D137" s="39"/>
      <c r="E137" s="39"/>
      <c r="F137" s="39"/>
      <c r="G137" s="39"/>
      <c r="H137" s="39"/>
      <c r="I137" s="39"/>
      <c r="J137" s="39"/>
      <c r="K137" s="39"/>
      <c r="L137" s="46"/>
      <c r="M137" s="61"/>
      <c r="N137" s="61"/>
      <c r="O137" s="61"/>
      <c r="P137" s="61"/>
      <c r="Q137" s="61"/>
      <c r="R137" s="61"/>
      <c r="S137" s="61"/>
      <c r="T137" s="61"/>
      <c r="U137" s="61"/>
      <c r="V137" s="61"/>
      <c r="W137" s="105"/>
      <c r="X137" s="117"/>
      <c r="Y137" s="121"/>
      <c r="Z137" s="125" t="str">
        <f>IFERROR(VLOOKUP(Y137,'【参考】数式用'!$A$4:$B$54,2,FALSE),"")</f>
        <v/>
      </c>
    </row>
    <row r="138" spans="1:26" ht="38.25" customHeight="1">
      <c r="A138" s="8"/>
      <c r="B138" s="21">
        <f t="shared" si="1"/>
        <v>99</v>
      </c>
      <c r="C138" s="33"/>
      <c r="D138" s="39"/>
      <c r="E138" s="39"/>
      <c r="F138" s="39"/>
      <c r="G138" s="39"/>
      <c r="H138" s="39"/>
      <c r="I138" s="39"/>
      <c r="J138" s="39"/>
      <c r="K138" s="39"/>
      <c r="L138" s="46"/>
      <c r="M138" s="61"/>
      <c r="N138" s="61"/>
      <c r="O138" s="61"/>
      <c r="P138" s="61"/>
      <c r="Q138" s="61"/>
      <c r="R138" s="61"/>
      <c r="S138" s="61"/>
      <c r="T138" s="61"/>
      <c r="U138" s="61"/>
      <c r="V138" s="61"/>
      <c r="W138" s="105"/>
      <c r="X138" s="117"/>
      <c r="Y138" s="121"/>
      <c r="Z138" s="125" t="str">
        <f>IFERROR(VLOOKUP(Y138,'【参考】数式用'!$A$4:$B$54,2,FALSE),"")</f>
        <v/>
      </c>
    </row>
    <row r="139" spans="1:26" ht="38.25" customHeight="1">
      <c r="A139" s="8"/>
      <c r="B139" s="21">
        <f t="shared" si="1"/>
        <v>100</v>
      </c>
      <c r="C139" s="34"/>
      <c r="D139" s="40"/>
      <c r="E139" s="40"/>
      <c r="F139" s="40"/>
      <c r="G139" s="40"/>
      <c r="H139" s="40"/>
      <c r="I139" s="40"/>
      <c r="J139" s="40"/>
      <c r="K139" s="40"/>
      <c r="L139" s="47"/>
      <c r="M139" s="62"/>
      <c r="N139" s="62"/>
      <c r="O139" s="62"/>
      <c r="P139" s="62"/>
      <c r="Q139" s="62"/>
      <c r="R139" s="62"/>
      <c r="S139" s="62"/>
      <c r="T139" s="62"/>
      <c r="U139" s="62"/>
      <c r="V139" s="62"/>
      <c r="W139" s="106"/>
      <c r="X139" s="118"/>
      <c r="Y139" s="122"/>
      <c r="Z139" s="125" t="str">
        <f>IFERROR(VLOOKUP(Y139,'【参考】数式用'!$A$4:$B$54,2,FALSE),"")</f>
        <v/>
      </c>
    </row>
    <row r="140" spans="1:26" ht="18" customHeight="1">
      <c r="B140" s="22"/>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20.100000000000001" customHeight="1">
      <c r="M141" s="63"/>
      <c r="N141" s="63"/>
      <c r="O141" s="63"/>
      <c r="P141" s="63"/>
      <c r="Q141" s="63"/>
      <c r="R141" s="63"/>
      <c r="S141" s="63"/>
      <c r="T141" s="63"/>
      <c r="U141" s="63"/>
      <c r="V141" s="63"/>
      <c r="W141" s="63"/>
    </row>
    <row r="142" spans="1:26" ht="20.100000000000001" customHeight="1">
      <c r="M142" s="63"/>
      <c r="N142" s="63"/>
      <c r="O142" s="63"/>
      <c r="P142" s="63"/>
      <c r="Q142" s="63"/>
      <c r="R142" s="63"/>
      <c r="S142" s="63"/>
      <c r="T142" s="63"/>
      <c r="U142" s="63"/>
      <c r="V142" s="63"/>
      <c r="W142" s="63"/>
    </row>
    <row r="143" spans="1:26" ht="20.100000000000001" customHeight="1">
      <c r="M143" s="63"/>
      <c r="N143" s="63"/>
      <c r="O143" s="63"/>
      <c r="P143" s="63"/>
      <c r="Q143" s="63"/>
      <c r="R143" s="63"/>
      <c r="S143" s="63"/>
      <c r="T143" s="63"/>
      <c r="U143" s="63"/>
      <c r="V143" s="63"/>
      <c r="W143" s="63"/>
    </row>
    <row r="144" spans="1:26" ht="20.100000000000001" customHeight="1">
      <c r="V144" s="92"/>
      <c r="W144" s="92"/>
    </row>
    <row r="145" spans="22:23" ht="20.100000000000001" customHeight="1">
      <c r="V145" s="93"/>
      <c r="W145" s="93"/>
    </row>
    <row r="146" spans="22:23" ht="20.100000000000001" customHeight="1">
      <c r="V146" s="94"/>
      <c r="W146" s="94"/>
    </row>
  </sheetData>
  <sheetProtection password="CC26" sheet="1" objects="1" scenarios="1"/>
  <mergeCells count="340">
    <mergeCell ref="A3:Z3"/>
    <mergeCell ref="A4:Z4"/>
    <mergeCell ref="A6:Z6"/>
    <mergeCell ref="A14:Z14"/>
    <mergeCell ref="B17:Y17"/>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B29:L29"/>
    <mergeCell ref="M29:T29"/>
    <mergeCell ref="C30:L30"/>
    <mergeCell ref="M30:X30"/>
    <mergeCell ref="C31:L31"/>
    <mergeCell ref="M31:X31"/>
    <mergeCell ref="C32:L32"/>
    <mergeCell ref="M32:X32"/>
    <mergeCell ref="C33:L33"/>
    <mergeCell ref="M33:X33"/>
    <mergeCell ref="C37:Z37"/>
    <mergeCell ref="R38:W38"/>
    <mergeCell ref="R39:V39"/>
    <mergeCell ref="C40:L40"/>
    <mergeCell ref="M40:Q40"/>
    <mergeCell ref="R40:V40"/>
    <mergeCell ref="AB40:AN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B30:B31"/>
    <mergeCell ref="B38:B39"/>
    <mergeCell ref="C38:L39"/>
    <mergeCell ref="M38:Q39"/>
    <mergeCell ref="X38:X39"/>
    <mergeCell ref="Y38:Y39"/>
    <mergeCell ref="Z38:Z39"/>
  </mergeCells>
  <phoneticPr fontId="21"/>
  <dataValidations count="5">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40:L90">
      <formula1>10</formula1>
    </dataValidation>
    <dataValidation type="list" allowBlank="1" showDropDown="0" showInputMessage="1" showErrorMessage="1" sqref="W40:W139">
      <formula1>INDIRECT(R40)</formula1>
    </dataValidation>
    <dataValidation type="textLength" imeMode="halfAlpha" operator="equal" allowBlank="1" showDropDown="0" showInputMessage="1" showErrorMessage="1" error="桁数が正しくありません。13桁の法人番号を入力してください。" sqref="M29:T29">
      <formula1>13</formula1>
    </dataValidation>
    <dataValidation imeMode="halfAlpha" allowBlank="1" showDropDown="0" showInputMessage="1" showErrorMessage="1" sqref="M24:T24"/>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91:L139">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'【参考】数式用'!$A$4:$A$54</xm:f>
          </x14:formula1>
          <xm:sqref>Y40:Y139</xm:sqref>
        </x14:dataValidation>
        <x14:dataValidation type="list" allowBlank="1" showDropDown="0" showInputMessage="1" showErrorMessage="1">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dimension ref="A1:BA109"/>
  <sheetViews>
    <sheetView view="pageBreakPreview" zoomScale="150" zoomScaleNormal="120" zoomScaleSheetLayoutView="150" workbookViewId="0">
      <selection activeCell="AI24" sqref="AI24:AI25"/>
    </sheetView>
  </sheetViews>
  <sheetFormatPr defaultColWidth="9" defaultRowHeight="13.5"/>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c r="A1" s="130" t="s">
        <v>2044</v>
      </c>
      <c r="B1" s="177"/>
      <c r="C1" s="177"/>
      <c r="D1" s="177"/>
      <c r="E1" s="177"/>
      <c r="F1" s="177"/>
      <c r="G1" s="177"/>
      <c r="H1" s="177"/>
      <c r="I1" s="177"/>
      <c r="J1" s="177"/>
      <c r="K1" s="177"/>
      <c r="L1" s="177"/>
      <c r="M1" s="177"/>
      <c r="N1" s="177"/>
      <c r="O1" s="177"/>
      <c r="P1" s="177"/>
      <c r="Q1" s="177"/>
      <c r="R1" s="177"/>
      <c r="S1" s="177"/>
      <c r="T1" s="177"/>
      <c r="U1" s="177"/>
      <c r="V1" s="177"/>
      <c r="W1" s="131"/>
      <c r="X1" s="131"/>
      <c r="Y1" s="131"/>
      <c r="Z1" s="227" t="s">
        <v>14</v>
      </c>
      <c r="AA1" s="227"/>
      <c r="AB1" s="227"/>
      <c r="AC1" s="227" t="str">
        <f>IF('別記第４号様式（基本情報入力シート）'!C18="","",'別記第４号様式（基本情報入力シート）'!C18)</f>
        <v>高知県</v>
      </c>
      <c r="AD1" s="235"/>
      <c r="AE1" s="235"/>
      <c r="AF1" s="235"/>
      <c r="AG1" s="235"/>
      <c r="AH1" s="235"/>
      <c r="AI1" s="243"/>
      <c r="AJ1" s="130"/>
    </row>
    <row r="2" spans="1:47" ht="6" customHeight="1">
      <c r="A2" s="131"/>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row>
    <row r="3" spans="1:47" ht="17.25">
      <c r="A3" s="132" t="s">
        <v>2049</v>
      </c>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row>
    <row r="4" spans="1:47" ht="6" customHeight="1">
      <c r="A4" s="131"/>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row>
    <row r="5" spans="1:47">
      <c r="A5" s="133" t="s">
        <v>77</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row>
    <row r="6" spans="1:47" s="128" customFormat="1" ht="13.5" customHeight="1">
      <c r="A6" s="134" t="s">
        <v>61</v>
      </c>
      <c r="B6" s="134"/>
      <c r="C6" s="134"/>
      <c r="D6" s="134"/>
      <c r="E6" s="134"/>
      <c r="F6" s="134"/>
      <c r="G6" s="199" t="str">
        <f>IF('別記第４号様式（基本情報入力シート）'!M22="","",'別記第４号様式（基本情報入力シート）'!M22)</f>
        <v/>
      </c>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260"/>
    </row>
    <row r="7" spans="1:47" s="128" customFormat="1" ht="22.5" customHeight="1">
      <c r="A7" s="135" t="s">
        <v>70</v>
      </c>
      <c r="B7" s="135"/>
      <c r="C7" s="135"/>
      <c r="D7" s="135"/>
      <c r="E7" s="135"/>
      <c r="F7" s="135"/>
      <c r="G7" s="200" t="str">
        <f>IF('別記第４号様式（基本情報入力シート）'!M23="","",'別記第４号様式（基本情報入力シート）'!M23)</f>
        <v/>
      </c>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61"/>
    </row>
    <row r="8" spans="1:47" s="128" customFormat="1" ht="12.75" customHeight="1">
      <c r="A8" s="136" t="s">
        <v>192</v>
      </c>
      <c r="B8" s="136"/>
      <c r="C8" s="136"/>
      <c r="D8" s="136"/>
      <c r="E8" s="136"/>
      <c r="F8" s="136"/>
      <c r="G8" s="201" t="s">
        <v>85</v>
      </c>
      <c r="H8" s="206" t="str">
        <f>IF('別記第４号様式（基本情報入力シート）'!AA24="－","",'別記第４号様式（基本情報入力シート）'!AA24)</f>
        <v>-</v>
      </c>
      <c r="I8" s="206"/>
      <c r="J8" s="206"/>
      <c r="K8" s="206"/>
      <c r="L8" s="206"/>
      <c r="M8" s="214"/>
      <c r="N8" s="217"/>
      <c r="O8" s="217"/>
      <c r="P8" s="217"/>
      <c r="Q8" s="217"/>
      <c r="R8" s="217"/>
      <c r="S8" s="217"/>
      <c r="T8" s="217"/>
      <c r="U8" s="217"/>
      <c r="V8" s="217"/>
      <c r="W8" s="217"/>
      <c r="X8" s="217"/>
      <c r="Y8" s="217"/>
      <c r="Z8" s="217"/>
      <c r="AA8" s="217"/>
      <c r="AB8" s="217"/>
      <c r="AC8" s="217"/>
      <c r="AD8" s="217"/>
      <c r="AE8" s="217"/>
      <c r="AF8" s="217"/>
      <c r="AG8" s="217"/>
      <c r="AH8" s="217"/>
      <c r="AI8" s="217"/>
      <c r="AJ8" s="262"/>
    </row>
    <row r="9" spans="1:47" s="128" customFormat="1" ht="12" customHeight="1">
      <c r="A9" s="136"/>
      <c r="B9" s="136"/>
      <c r="C9" s="136"/>
      <c r="D9" s="136"/>
      <c r="E9" s="136"/>
      <c r="F9" s="136"/>
      <c r="G9" s="202" t="str">
        <f>IF('別記第４号様式（基本情報入力シート）'!M25="","",'別記第４号様式（基本情報入力シート）'!M25)</f>
        <v/>
      </c>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63"/>
    </row>
    <row r="10" spans="1:47" s="128" customFormat="1" ht="12" customHeight="1">
      <c r="A10" s="136"/>
      <c r="B10" s="136"/>
      <c r="C10" s="136"/>
      <c r="D10" s="136"/>
      <c r="E10" s="136"/>
      <c r="F10" s="136"/>
      <c r="G10" s="203" t="str">
        <f>IF('別記第４号様式（基本情報入力シート）'!M26="","",'別記第４号様式（基本情報入力シート）'!M26)</f>
        <v/>
      </c>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64"/>
    </row>
    <row r="11" spans="1:47" s="128" customFormat="1" ht="15" customHeight="1">
      <c r="A11" s="137" t="s">
        <v>61</v>
      </c>
      <c r="B11" s="137"/>
      <c r="C11" s="137"/>
      <c r="D11" s="137"/>
      <c r="E11" s="137"/>
      <c r="F11" s="137"/>
      <c r="G11" s="199" t="str">
        <f>IF('別記第４号様式（基本情報入力シート）'!M30="","",'別記第４号様式（基本情報入力シート）'!M30)</f>
        <v/>
      </c>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260"/>
      <c r="AS11" s="282"/>
    </row>
    <row r="12" spans="1:47" s="128" customFormat="1" ht="22.5" customHeight="1">
      <c r="A12" s="138" t="s">
        <v>199</v>
      </c>
      <c r="B12" s="138"/>
      <c r="C12" s="138"/>
      <c r="D12" s="138"/>
      <c r="E12" s="138"/>
      <c r="F12" s="138"/>
      <c r="G12" s="203" t="str">
        <f>IF('別記第４号様式（基本情報入力シート）'!M31="","",'別記第４号様式（基本情報入力シート）'!M31)</f>
        <v/>
      </c>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64"/>
      <c r="AS12" s="282"/>
    </row>
    <row r="13" spans="1:47" s="128" customFormat="1" ht="17.25" customHeight="1">
      <c r="A13" s="139" t="s">
        <v>139</v>
      </c>
      <c r="B13" s="139"/>
      <c r="C13" s="139"/>
      <c r="D13" s="139"/>
      <c r="E13" s="139"/>
      <c r="F13" s="139"/>
      <c r="G13" s="204" t="s">
        <v>142</v>
      </c>
      <c r="H13" s="204"/>
      <c r="I13" s="204"/>
      <c r="J13" s="204"/>
      <c r="K13" s="208" t="str">
        <f>IF('別記第４号様式（基本情報入力シート）'!M32="","",'別記第４号様式（基本情報入力シート）'!M32)</f>
        <v/>
      </c>
      <c r="L13" s="208"/>
      <c r="M13" s="208"/>
      <c r="N13" s="208"/>
      <c r="O13" s="208"/>
      <c r="P13" s="208"/>
      <c r="Q13" s="208"/>
      <c r="R13" s="208"/>
      <c r="S13" s="208"/>
      <c r="T13" s="208"/>
      <c r="U13" s="139" t="s">
        <v>106</v>
      </c>
      <c r="V13" s="139"/>
      <c r="W13" s="139"/>
      <c r="X13" s="139"/>
      <c r="Y13" s="208" t="str">
        <f>IF('別記第４号様式（基本情報入力シート）'!M33="","",'別記第４号様式（基本情報入力シート）'!M33)</f>
        <v/>
      </c>
      <c r="Z13" s="208"/>
      <c r="AA13" s="208"/>
      <c r="AB13" s="208"/>
      <c r="AC13" s="208"/>
      <c r="AD13" s="208"/>
      <c r="AE13" s="208"/>
      <c r="AF13" s="208"/>
      <c r="AG13" s="208"/>
      <c r="AH13" s="208"/>
      <c r="AI13" s="208"/>
      <c r="AJ13" s="208"/>
      <c r="AS13" s="282"/>
    </row>
    <row r="14" spans="1:47" s="128" customFormat="1" ht="7.5" customHeight="1">
      <c r="A14" s="140"/>
      <c r="B14" s="140"/>
      <c r="C14" s="140"/>
      <c r="D14" s="140"/>
      <c r="E14" s="140"/>
      <c r="F14" s="140"/>
      <c r="G14" s="140"/>
      <c r="H14" s="140"/>
      <c r="I14" s="140"/>
      <c r="J14" s="140"/>
      <c r="K14" s="209"/>
      <c r="L14" s="209"/>
      <c r="M14" s="209"/>
      <c r="N14" s="209"/>
      <c r="O14" s="209"/>
      <c r="P14" s="209"/>
      <c r="Q14" s="209"/>
      <c r="R14" s="209"/>
      <c r="S14" s="209"/>
      <c r="T14" s="209"/>
      <c r="U14" s="209"/>
      <c r="V14" s="140"/>
      <c r="W14" s="140"/>
      <c r="X14" s="140"/>
      <c r="Y14" s="140"/>
      <c r="Z14" s="209"/>
      <c r="AA14" s="209"/>
      <c r="AB14" s="209"/>
      <c r="AC14" s="209"/>
      <c r="AD14" s="209"/>
      <c r="AE14" s="209"/>
      <c r="AF14" s="209"/>
      <c r="AG14" s="209"/>
      <c r="AH14" s="209"/>
      <c r="AI14" s="209"/>
      <c r="AJ14" s="209"/>
      <c r="AT14" s="282"/>
    </row>
    <row r="15" spans="1:47" s="128" customFormat="1" ht="14.25">
      <c r="A15" s="141" t="s">
        <v>204</v>
      </c>
      <c r="B15" s="140"/>
      <c r="C15" s="140"/>
      <c r="D15" s="140"/>
      <c r="E15" s="140"/>
      <c r="F15" s="165"/>
      <c r="G15" s="140"/>
      <c r="H15" s="140"/>
      <c r="I15" s="140"/>
      <c r="J15" s="140"/>
      <c r="K15" s="209"/>
      <c r="L15" s="210"/>
      <c r="M15" s="165"/>
      <c r="N15" s="209"/>
      <c r="O15" s="209"/>
      <c r="P15" s="209"/>
      <c r="Q15" s="209"/>
      <c r="R15" s="209"/>
      <c r="S15" s="209"/>
      <c r="T15" s="209"/>
      <c r="U15" s="209"/>
      <c r="V15" s="140"/>
      <c r="W15" s="140"/>
      <c r="X15" s="140"/>
      <c r="Y15" s="140"/>
      <c r="Z15" s="209"/>
      <c r="AA15" s="209"/>
      <c r="AB15" s="209"/>
      <c r="AC15" s="209"/>
      <c r="AD15" s="209"/>
      <c r="AE15" s="209"/>
      <c r="AF15" s="209"/>
      <c r="AG15" s="209"/>
      <c r="AH15" s="209"/>
      <c r="AI15" s="209"/>
      <c r="AJ15" s="209"/>
      <c r="AT15" s="282"/>
    </row>
    <row r="16" spans="1:47" ht="19.5" customHeight="1">
      <c r="A16" s="142" t="s">
        <v>1865</v>
      </c>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224"/>
      <c r="Z16" s="228">
        <f>'別記第４号様式②（交付金　個票）'!F5</f>
        <v>0</v>
      </c>
      <c r="AA16" s="228"/>
      <c r="AB16" s="228"/>
      <c r="AC16" s="228"/>
      <c r="AD16" s="228"/>
      <c r="AE16" s="228"/>
      <c r="AF16" s="228"/>
      <c r="AG16" s="237" t="s">
        <v>164</v>
      </c>
      <c r="AH16" s="240"/>
      <c r="AI16" s="244" t="str">
        <f>IF(G7="","",IF(SUM(Z18:AF19)&gt;=Z16,"○","×"))</f>
        <v/>
      </c>
      <c r="AJ16" s="265"/>
      <c r="AK16" s="274" t="s">
        <v>1965</v>
      </c>
      <c r="AL16" s="274"/>
      <c r="AM16" s="274"/>
      <c r="AN16" s="274"/>
      <c r="AO16" s="274"/>
      <c r="AP16" s="274"/>
      <c r="AQ16" s="274"/>
      <c r="AR16" s="274"/>
      <c r="AS16" s="274"/>
      <c r="AT16" s="274"/>
      <c r="AU16" s="284"/>
    </row>
    <row r="17" spans="1:47" ht="19.5" customHeight="1">
      <c r="A17" s="143"/>
      <c r="B17" s="144" t="s">
        <v>2043</v>
      </c>
      <c r="C17" s="193"/>
      <c r="D17" s="193"/>
      <c r="E17" s="193"/>
      <c r="F17" s="193"/>
      <c r="G17" s="193"/>
      <c r="H17" s="193"/>
      <c r="I17" s="193"/>
      <c r="J17" s="193"/>
      <c r="K17" s="193"/>
      <c r="L17" s="193"/>
      <c r="M17" s="193"/>
      <c r="N17" s="193"/>
      <c r="O17" s="193"/>
      <c r="P17" s="193"/>
      <c r="Q17" s="193"/>
      <c r="R17" s="193"/>
      <c r="S17" s="193"/>
      <c r="T17" s="193"/>
      <c r="U17" s="193"/>
      <c r="V17" s="193"/>
      <c r="W17" s="193"/>
      <c r="X17" s="193"/>
      <c r="Y17" s="225"/>
      <c r="Z17" s="229">
        <f>'別記第４号様式②（交付金　個票）'!F6</f>
        <v>0</v>
      </c>
      <c r="AA17" s="233"/>
      <c r="AB17" s="233"/>
      <c r="AC17" s="233"/>
      <c r="AD17" s="233"/>
      <c r="AE17" s="233"/>
      <c r="AF17" s="236"/>
      <c r="AG17" s="237" t="s">
        <v>164</v>
      </c>
      <c r="AH17" s="240"/>
      <c r="AI17" s="244" t="str">
        <f>IF(G8="","",IF(Z18&gt;=Z17,"○","×"))</f>
        <v>○</v>
      </c>
      <c r="AJ17" s="265"/>
      <c r="AK17" s="275"/>
      <c r="AL17" s="275"/>
      <c r="AM17" s="275"/>
      <c r="AN17" s="275"/>
      <c r="AO17" s="275"/>
      <c r="AP17" s="275"/>
      <c r="AQ17" s="275"/>
      <c r="AR17" s="275"/>
      <c r="AS17" s="275"/>
      <c r="AT17" s="275"/>
      <c r="AU17" s="275"/>
    </row>
    <row r="18" spans="1:47" ht="19.5" customHeight="1">
      <c r="A18" s="144" t="s">
        <v>2034</v>
      </c>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226"/>
      <c r="Z18" s="230"/>
      <c r="AA18" s="230"/>
      <c r="AB18" s="230"/>
      <c r="AC18" s="230"/>
      <c r="AD18" s="230"/>
      <c r="AE18" s="230"/>
      <c r="AF18" s="230"/>
      <c r="AG18" s="238" t="s">
        <v>164</v>
      </c>
      <c r="AH18" s="238"/>
      <c r="AI18" s="131"/>
      <c r="AJ18" s="131"/>
    </row>
    <row r="19" spans="1:47" ht="25.2" customHeight="1">
      <c r="A19" s="145" t="s">
        <v>518</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231">
        <f>SUM(Z20:AF22)</f>
        <v>0</v>
      </c>
      <c r="AA19" s="231"/>
      <c r="AB19" s="231"/>
      <c r="AC19" s="231"/>
      <c r="AD19" s="231"/>
      <c r="AE19" s="231"/>
      <c r="AF19" s="231"/>
      <c r="AG19" s="238" t="s">
        <v>164</v>
      </c>
      <c r="AH19" s="238"/>
      <c r="AI19" s="245"/>
      <c r="AJ19" s="245"/>
      <c r="AK19" s="276"/>
      <c r="AL19" s="276"/>
      <c r="AT19" s="283"/>
    </row>
    <row r="20" spans="1:47" ht="19.5" customHeight="1">
      <c r="A20" s="146"/>
      <c r="B20" s="178"/>
      <c r="C20" s="178"/>
      <c r="D20" s="178"/>
      <c r="E20" s="178"/>
      <c r="F20" s="178"/>
      <c r="G20" s="178"/>
      <c r="H20" s="178"/>
      <c r="I20" s="178"/>
      <c r="J20" s="178"/>
      <c r="K20" s="178"/>
      <c r="L20" s="211" t="s">
        <v>208</v>
      </c>
      <c r="M20" s="211"/>
      <c r="N20" s="211"/>
      <c r="O20" s="211"/>
      <c r="P20" s="211"/>
      <c r="Q20" s="211"/>
      <c r="R20" s="211"/>
      <c r="S20" s="211"/>
      <c r="T20" s="211"/>
      <c r="U20" s="211"/>
      <c r="V20" s="211"/>
      <c r="W20" s="211"/>
      <c r="X20" s="211"/>
      <c r="Y20" s="212"/>
      <c r="Z20" s="230"/>
      <c r="AA20" s="234"/>
      <c r="AB20" s="234"/>
      <c r="AC20" s="234"/>
      <c r="AD20" s="234"/>
      <c r="AE20" s="234"/>
      <c r="AF20" s="234"/>
      <c r="AG20" s="238" t="s">
        <v>164</v>
      </c>
      <c r="AH20" s="238"/>
      <c r="AI20" s="245"/>
      <c r="AJ20" s="245"/>
      <c r="AK20" s="276"/>
      <c r="AL20" s="276"/>
      <c r="AO20" s="280"/>
      <c r="AP20" s="281"/>
      <c r="AT20" s="283"/>
    </row>
    <row r="21" spans="1:47" ht="19.5" customHeight="1">
      <c r="A21" s="146"/>
      <c r="B21" s="178"/>
      <c r="C21" s="178"/>
      <c r="D21" s="178"/>
      <c r="E21" s="178"/>
      <c r="F21" s="178"/>
      <c r="G21" s="178"/>
      <c r="H21" s="178"/>
      <c r="I21" s="178"/>
      <c r="J21" s="178"/>
      <c r="K21" s="178"/>
      <c r="L21" s="212" t="s">
        <v>101</v>
      </c>
      <c r="M21" s="212"/>
      <c r="N21" s="212"/>
      <c r="O21" s="212"/>
      <c r="P21" s="212"/>
      <c r="Q21" s="212"/>
      <c r="R21" s="212"/>
      <c r="S21" s="212"/>
      <c r="T21" s="212"/>
      <c r="U21" s="212"/>
      <c r="V21" s="212"/>
      <c r="W21" s="212"/>
      <c r="X21" s="212"/>
      <c r="Y21" s="212"/>
      <c r="Z21" s="230"/>
      <c r="AA21" s="230"/>
      <c r="AB21" s="230"/>
      <c r="AC21" s="230"/>
      <c r="AD21" s="230"/>
      <c r="AE21" s="230"/>
      <c r="AF21" s="230"/>
      <c r="AG21" s="238" t="s">
        <v>164</v>
      </c>
      <c r="AH21" s="238"/>
      <c r="AI21" s="245"/>
      <c r="AJ21" s="245"/>
      <c r="AK21" s="276"/>
      <c r="AL21" s="276"/>
      <c r="AT21" s="283"/>
    </row>
    <row r="22" spans="1:47" ht="19.5" customHeight="1">
      <c r="A22" s="147"/>
      <c r="B22" s="179"/>
      <c r="C22" s="179"/>
      <c r="D22" s="179"/>
      <c r="E22" s="179"/>
      <c r="F22" s="179"/>
      <c r="G22" s="179"/>
      <c r="H22" s="179"/>
      <c r="I22" s="179"/>
      <c r="J22" s="179"/>
      <c r="K22" s="179"/>
      <c r="L22" s="213" t="s">
        <v>146</v>
      </c>
      <c r="M22" s="213"/>
      <c r="N22" s="213"/>
      <c r="O22" s="213"/>
      <c r="P22" s="213"/>
      <c r="Q22" s="213"/>
      <c r="R22" s="213"/>
      <c r="S22" s="213"/>
      <c r="T22" s="213"/>
      <c r="U22" s="213"/>
      <c r="V22" s="213"/>
      <c r="W22" s="213"/>
      <c r="X22" s="213"/>
      <c r="Y22" s="213"/>
      <c r="Z22" s="230"/>
      <c r="AA22" s="230"/>
      <c r="AB22" s="230"/>
      <c r="AC22" s="230"/>
      <c r="AD22" s="230"/>
      <c r="AE22" s="230"/>
      <c r="AF22" s="230"/>
      <c r="AG22" s="238" t="s">
        <v>164</v>
      </c>
      <c r="AH22" s="238"/>
      <c r="AI22" s="245"/>
      <c r="AJ22" s="245"/>
      <c r="AK22" s="276"/>
      <c r="AL22" s="276"/>
      <c r="AT22" s="283"/>
    </row>
    <row r="23" spans="1:47" ht="16.95" customHeight="1">
      <c r="A23" s="148" t="s">
        <v>716</v>
      </c>
      <c r="B23" s="180"/>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232"/>
      <c r="AA23" s="151"/>
      <c r="AB23" s="151"/>
      <c r="AC23" s="151"/>
      <c r="AD23" s="151"/>
      <c r="AE23" s="151"/>
      <c r="AF23" s="151"/>
      <c r="AG23" s="151"/>
      <c r="AH23" s="151"/>
      <c r="AI23" s="151"/>
      <c r="AJ23" s="245"/>
      <c r="AK23" s="276"/>
      <c r="AL23" s="276"/>
      <c r="AT23" s="283"/>
    </row>
    <row r="24" spans="1:47" ht="19.5" customHeight="1">
      <c r="A24" s="149" t="s">
        <v>41</v>
      </c>
      <c r="B24" s="149"/>
      <c r="C24" s="149"/>
      <c r="D24" s="149"/>
      <c r="E24" s="149"/>
      <c r="F24" s="149"/>
      <c r="G24" s="149"/>
      <c r="H24" s="149"/>
      <c r="I24" s="149"/>
      <c r="J24" s="149"/>
      <c r="K24" s="149"/>
      <c r="L24" s="149"/>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46" t="str">
        <f>IF(G7="","",IF(AND(Z22&gt;0,A25=""),"×","○"))</f>
        <v/>
      </c>
      <c r="AJ24" s="245"/>
      <c r="AK24" s="276"/>
      <c r="AL24" s="276"/>
      <c r="AT24" s="283"/>
    </row>
    <row r="25" spans="1:47" ht="31.2" customHeight="1">
      <c r="A25" s="150" t="s">
        <v>654</v>
      </c>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247"/>
      <c r="AJ25" s="265"/>
      <c r="AK25" s="277" t="s">
        <v>88</v>
      </c>
      <c r="AL25" s="279"/>
      <c r="AM25" s="279"/>
      <c r="AN25" s="279"/>
      <c r="AO25" s="279"/>
      <c r="AP25" s="279"/>
      <c r="AQ25" s="279"/>
      <c r="AR25" s="279"/>
      <c r="AS25" s="279"/>
      <c r="AT25" s="279"/>
      <c r="AU25" s="285"/>
    </row>
    <row r="26" spans="1:47" s="128" customFormat="1" ht="122.4" customHeight="1">
      <c r="A26" s="151" t="s">
        <v>582</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209"/>
      <c r="AM26" s="165"/>
      <c r="AT26" s="282"/>
    </row>
    <row r="27" spans="1:47" s="128" customFormat="1" ht="7.5" customHeight="1">
      <c r="A27" s="152"/>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266"/>
    </row>
    <row r="28" spans="1:47" ht="15" customHeight="1">
      <c r="A28" s="153" t="s">
        <v>148</v>
      </c>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row>
    <row r="29" spans="1:47" ht="25.8" customHeight="1">
      <c r="A29" s="154"/>
      <c r="B29" s="181" t="s">
        <v>266</v>
      </c>
      <c r="C29" s="194"/>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241"/>
      <c r="AI29" s="244" t="str">
        <f>IF(Z16=0,"",IF(A29="","×","○"))</f>
        <v/>
      </c>
      <c r="AJ29" s="153"/>
    </row>
    <row r="30" spans="1:47" ht="24" customHeight="1">
      <c r="A30" s="154"/>
      <c r="B30" s="181" t="s">
        <v>989</v>
      </c>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241"/>
      <c r="AI30" s="244" t="str">
        <f>IF(Z16=0,"",IF(A30="","×","○"))</f>
        <v/>
      </c>
      <c r="AJ30" s="153"/>
    </row>
    <row r="31" spans="1:47" ht="23.4" customHeight="1">
      <c r="A31" s="154"/>
      <c r="B31" s="181" t="s">
        <v>1355</v>
      </c>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241"/>
      <c r="AI31" s="244" t="str">
        <f>IF(Z16=0,"",IF(A31="","×","○"))</f>
        <v/>
      </c>
      <c r="AJ31" s="153"/>
    </row>
    <row r="32" spans="1:47" ht="31.2" hidden="1" customHeight="1">
      <c r="A32" s="154"/>
      <c r="B32" s="181" t="s">
        <v>1657</v>
      </c>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242"/>
      <c r="AI32" s="244" t="str">
        <f>IF(Z16=0,"",IF(A32="","×","○"))</f>
        <v/>
      </c>
      <c r="AJ32" s="153"/>
    </row>
    <row r="33" spans="1:47" ht="18.75" customHeight="1">
      <c r="A33" s="154"/>
      <c r="B33" s="181" t="s">
        <v>1274</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241"/>
      <c r="AI33" s="244" t="str">
        <f>IF(Z16=0,"",IF(A33="","×","○"))</f>
        <v/>
      </c>
    </row>
    <row r="34" spans="1:47" ht="36.6" customHeight="1">
      <c r="A34" s="151" t="s">
        <v>605</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83"/>
    </row>
    <row r="35" spans="1:47" ht="15" customHeight="1">
      <c r="A35" s="155" t="s">
        <v>177</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83"/>
    </row>
    <row r="36" spans="1:47" ht="19.95" customHeight="1">
      <c r="A36" s="156"/>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248"/>
      <c r="AJ36" s="183"/>
    </row>
    <row r="37" spans="1:47" s="128" customFormat="1" ht="7.5" customHeight="1">
      <c r="A37" s="140"/>
      <c r="B37" s="165"/>
      <c r="C37" s="140"/>
      <c r="D37" s="140"/>
      <c r="E37" s="140"/>
      <c r="F37" s="140"/>
      <c r="G37" s="140"/>
      <c r="H37" s="140"/>
      <c r="I37" s="140"/>
      <c r="J37" s="140"/>
      <c r="K37" s="209"/>
      <c r="L37" s="209"/>
      <c r="M37" s="209"/>
      <c r="N37" s="209"/>
      <c r="O37" s="209"/>
      <c r="P37" s="209"/>
      <c r="Q37" s="209"/>
      <c r="R37" s="209"/>
      <c r="S37" s="221"/>
      <c r="T37" s="221"/>
      <c r="U37" s="221"/>
      <c r="V37" s="221"/>
      <c r="W37" s="221"/>
      <c r="X37" s="221"/>
      <c r="Y37" s="221"/>
      <c r="Z37" s="221"/>
      <c r="AA37" s="221"/>
      <c r="AB37" s="221"/>
      <c r="AC37" s="221"/>
      <c r="AD37" s="221"/>
      <c r="AE37" s="221"/>
      <c r="AF37" s="221"/>
      <c r="AG37" s="239"/>
      <c r="AH37" s="239"/>
      <c r="AI37" s="249"/>
      <c r="AJ37" s="249"/>
      <c r="AT37" s="282"/>
    </row>
    <row r="38" spans="1:47" ht="18.75" customHeight="1">
      <c r="A38" s="153" t="s">
        <v>212</v>
      </c>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row>
    <row r="39" spans="1:47" ht="40.950000000000003" customHeight="1">
      <c r="A39" s="154"/>
      <c r="B39" s="181" t="s">
        <v>214</v>
      </c>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241"/>
      <c r="AI39" s="244" t="str">
        <f>IF(Z16=0,"",IF(A39="","×","○"))</f>
        <v/>
      </c>
    </row>
    <row r="40" spans="1:47" s="128" customFormat="1" ht="7.5" customHeight="1">
      <c r="A40" s="140"/>
      <c r="B40" s="165"/>
      <c r="C40" s="140"/>
      <c r="D40" s="140"/>
      <c r="E40" s="140"/>
      <c r="F40" s="140"/>
      <c r="G40" s="140"/>
      <c r="H40" s="140"/>
      <c r="I40" s="140"/>
      <c r="J40" s="140"/>
      <c r="K40" s="209"/>
      <c r="L40" s="209"/>
      <c r="M40" s="209"/>
      <c r="N40" s="209"/>
      <c r="O40" s="209"/>
      <c r="P40" s="209"/>
      <c r="Q40" s="209"/>
      <c r="R40" s="209"/>
      <c r="S40" s="221"/>
      <c r="T40" s="221"/>
      <c r="U40" s="221"/>
      <c r="V40" s="221"/>
      <c r="W40" s="221"/>
      <c r="X40" s="221"/>
      <c r="Y40" s="221"/>
      <c r="Z40" s="221"/>
      <c r="AA40" s="221"/>
      <c r="AB40" s="221"/>
      <c r="AC40" s="221"/>
      <c r="AD40" s="221"/>
      <c r="AE40" s="221"/>
      <c r="AF40" s="221"/>
      <c r="AG40" s="239"/>
      <c r="AH40" s="239"/>
      <c r="AI40" s="249"/>
      <c r="AJ40" s="249"/>
      <c r="AT40" s="282"/>
    </row>
    <row r="41" spans="1:47" ht="18.75" customHeight="1">
      <c r="A41" s="157" t="s">
        <v>218</v>
      </c>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244" t="str">
        <f>IF(G7="","",IF(AND(B43="✓",AND(G45&lt;&gt;"",J45&lt;&gt;"",Q45&lt;&gt;"",S46&lt;&gt;"",Z46&lt;&gt;"")),"○","×"))</f>
        <v/>
      </c>
      <c r="AJ41" s="267"/>
      <c r="AK41" s="278" t="s">
        <v>152</v>
      </c>
      <c r="AL41" s="278"/>
      <c r="AM41" s="278"/>
      <c r="AN41" s="278"/>
      <c r="AO41" s="278"/>
      <c r="AP41" s="278"/>
      <c r="AQ41" s="278"/>
      <c r="AR41" s="278"/>
      <c r="AS41" s="278"/>
      <c r="AT41" s="278"/>
      <c r="AU41" s="278"/>
    </row>
    <row r="42" spans="1:47" ht="6.75" customHeight="1">
      <c r="A42" s="158"/>
      <c r="B42" s="182"/>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250"/>
      <c r="AJ42" s="131"/>
      <c r="AT42" s="283"/>
    </row>
    <row r="43" spans="1:47" ht="29.4" customHeight="1">
      <c r="A43" s="159" t="s">
        <v>220</v>
      </c>
      <c r="B43" s="154"/>
      <c r="C43" s="195"/>
      <c r="D43" s="197" t="s">
        <v>25</v>
      </c>
      <c r="E43" s="197"/>
      <c r="F43" s="197"/>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251"/>
      <c r="AJ43" s="195"/>
    </row>
    <row r="44" spans="1:47" ht="7.5" customHeight="1">
      <c r="A44" s="159"/>
      <c r="B44" s="183"/>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251"/>
      <c r="AJ44" s="195"/>
    </row>
    <row r="45" spans="1:47" s="129" customFormat="1" ht="13.95" customHeight="1">
      <c r="A45" s="160"/>
      <c r="B45" s="184" t="s">
        <v>221</v>
      </c>
      <c r="C45" s="184"/>
      <c r="D45" s="198">
        <v>8</v>
      </c>
      <c r="E45" s="198"/>
      <c r="F45" s="184" t="s">
        <v>60</v>
      </c>
      <c r="G45" s="205"/>
      <c r="H45" s="207"/>
      <c r="I45" s="184" t="s">
        <v>195</v>
      </c>
      <c r="J45" s="205"/>
      <c r="K45" s="207"/>
      <c r="L45" s="184" t="s">
        <v>68</v>
      </c>
      <c r="M45" s="216"/>
      <c r="N45" s="198" t="s">
        <v>70</v>
      </c>
      <c r="O45" s="198"/>
      <c r="P45" s="198"/>
      <c r="Q45" s="219" t="str">
        <f>IF('別記第４号様式（基本情報入力シート）'!M23="","",'別記第４号様式（基本情報入力シート）'!M23)</f>
        <v/>
      </c>
      <c r="R45" s="219"/>
      <c r="S45" s="219"/>
      <c r="T45" s="219"/>
      <c r="U45" s="219"/>
      <c r="V45" s="219"/>
      <c r="W45" s="219"/>
      <c r="X45" s="219"/>
      <c r="Y45" s="219"/>
      <c r="Z45" s="219"/>
      <c r="AA45" s="219"/>
      <c r="AB45" s="219"/>
      <c r="AC45" s="219"/>
      <c r="AD45" s="219"/>
      <c r="AE45" s="219"/>
      <c r="AF45" s="219"/>
      <c r="AG45" s="219"/>
      <c r="AH45" s="219"/>
      <c r="AI45" s="252"/>
      <c r="AJ45" s="268"/>
    </row>
    <row r="46" spans="1:47" s="129" customFormat="1" ht="15.6" customHeight="1">
      <c r="A46" s="160"/>
      <c r="B46" s="185"/>
      <c r="C46" s="184"/>
      <c r="D46" s="184"/>
      <c r="E46" s="184"/>
      <c r="F46" s="184"/>
      <c r="G46" s="184"/>
      <c r="H46" s="184"/>
      <c r="I46" s="184"/>
      <c r="J46" s="184"/>
      <c r="K46" s="184"/>
      <c r="L46" s="184"/>
      <c r="M46" s="184"/>
      <c r="N46" s="218" t="s">
        <v>63</v>
      </c>
      <c r="O46" s="218"/>
      <c r="P46" s="218"/>
      <c r="Q46" s="220" t="s">
        <v>107</v>
      </c>
      <c r="R46" s="220"/>
      <c r="S46" s="222" t="str">
        <f>IF('別記第４号様式（基本情報入力シート）'!M27="","",'別記第４号様式（基本情報入力シート）'!M27)</f>
        <v/>
      </c>
      <c r="T46" s="222"/>
      <c r="U46" s="222"/>
      <c r="V46" s="222"/>
      <c r="W46" s="222"/>
      <c r="X46" s="223" t="s">
        <v>110</v>
      </c>
      <c r="Y46" s="223"/>
      <c r="Z46" s="222" t="str">
        <f>IF('別記第４号様式（基本情報入力シート）'!M28="","",'別記第４号様式（基本情報入力シート）'!M28)</f>
        <v/>
      </c>
      <c r="AA46" s="222"/>
      <c r="AB46" s="222"/>
      <c r="AC46" s="222"/>
      <c r="AD46" s="222"/>
      <c r="AE46" s="222"/>
      <c r="AF46" s="222"/>
      <c r="AG46" s="222"/>
      <c r="AH46" s="222"/>
      <c r="AI46" s="253"/>
      <c r="AJ46" s="268"/>
    </row>
    <row r="47" spans="1:47" ht="7.5" customHeight="1">
      <c r="A47" s="161"/>
      <c r="B47" s="18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254"/>
      <c r="AJ47" s="131"/>
    </row>
    <row r="48" spans="1:47" ht="34.200000000000003" customHeight="1">
      <c r="A48" s="162" t="s">
        <v>1809</v>
      </c>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269"/>
    </row>
    <row r="49" spans="1:36" ht="6.75" customHeight="1">
      <c r="A49" s="163"/>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row>
    <row r="50" spans="1:36" ht="14.25">
      <c r="A50" s="164" t="s">
        <v>112</v>
      </c>
      <c r="B50" s="187"/>
      <c r="C50" s="165"/>
      <c r="D50" s="165"/>
      <c r="E50" s="130"/>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row>
    <row r="51" spans="1:36">
      <c r="A51" s="165" t="s">
        <v>224</v>
      </c>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row>
    <row r="52" spans="1:36" ht="4.2" customHeight="1">
      <c r="A52" s="130"/>
      <c r="B52" s="187"/>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row>
    <row r="53" spans="1:36">
      <c r="A53" s="166" t="s">
        <v>204</v>
      </c>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270"/>
    </row>
    <row r="54" spans="1:36">
      <c r="A54" s="167" t="s">
        <v>2045</v>
      </c>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255"/>
      <c r="AJ54" s="271" t="str">
        <f>AI16</f>
        <v/>
      </c>
    </row>
    <row r="55" spans="1:36">
      <c r="A55" s="168" t="s">
        <v>1896</v>
      </c>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256"/>
      <c r="AJ55" s="271" t="str">
        <f>AI17</f>
        <v>○</v>
      </c>
    </row>
    <row r="56" spans="1:36">
      <c r="A56" s="169" t="s">
        <v>229</v>
      </c>
      <c r="B56" s="190"/>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257"/>
      <c r="AJ56" s="272" t="str">
        <f>AI24</f>
        <v/>
      </c>
    </row>
    <row r="57" spans="1:36" ht="10.199999999999999" customHeight="1">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row>
    <row r="58" spans="1:36">
      <c r="A58" s="166" t="s">
        <v>148</v>
      </c>
      <c r="B58" s="166"/>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270"/>
    </row>
    <row r="59" spans="1:36" ht="25.2" customHeight="1">
      <c r="A59" s="171" t="s">
        <v>2032</v>
      </c>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258"/>
      <c r="AJ59" s="271" t="str">
        <f>AI29</f>
        <v/>
      </c>
    </row>
    <row r="60" spans="1:36" ht="25.2" customHeight="1">
      <c r="A60" s="171" t="s">
        <v>2033</v>
      </c>
      <c r="B60" s="192"/>
      <c r="C60" s="192"/>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259"/>
      <c r="AJ60" s="271" t="str">
        <f>AI30</f>
        <v/>
      </c>
    </row>
    <row r="61" spans="1:36">
      <c r="A61" s="172" t="s">
        <v>416</v>
      </c>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258"/>
      <c r="AJ61" s="271" t="str">
        <f>AI31</f>
        <v/>
      </c>
    </row>
    <row r="62" spans="1:36" ht="24" hidden="1" customHeight="1">
      <c r="A62" s="171" t="s">
        <v>81</v>
      </c>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259"/>
      <c r="AJ62" s="271" t="str">
        <f>AI32</f>
        <v/>
      </c>
    </row>
    <row r="63" spans="1:36">
      <c r="A63" s="172" t="s">
        <v>2052</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258"/>
      <c r="AJ63" s="271" t="str">
        <f>AI33</f>
        <v/>
      </c>
    </row>
    <row r="64" spans="1:36" ht="10.199999999999999" customHeight="1">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row>
    <row r="65" spans="1:36">
      <c r="A65" s="166" t="s">
        <v>231</v>
      </c>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270"/>
    </row>
    <row r="66" spans="1:36">
      <c r="A66" s="173" t="s">
        <v>235</v>
      </c>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271" t="str">
        <f>IF(G7="","",AI39)</f>
        <v/>
      </c>
    </row>
    <row r="67" spans="1:36">
      <c r="A67" s="174"/>
      <c r="B67" s="174"/>
      <c r="C67" s="174"/>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273"/>
    </row>
    <row r="68" spans="1:36">
      <c r="A68" s="166" t="s">
        <v>239</v>
      </c>
      <c r="B68" s="166"/>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66"/>
      <c r="AJ68" s="270"/>
    </row>
    <row r="69" spans="1:36">
      <c r="A69" s="175" t="s">
        <v>242</v>
      </c>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c r="AE69" s="175"/>
      <c r="AF69" s="175"/>
      <c r="AG69" s="175"/>
      <c r="AH69" s="175"/>
      <c r="AI69" s="175"/>
      <c r="AJ69" s="271" t="str">
        <f>AI41</f>
        <v/>
      </c>
    </row>
    <row r="70" spans="1:36">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row>
    <row r="71" spans="1:36">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row>
    <row r="72" spans="1:36">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row>
    <row r="73" spans="1:36">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row>
    <row r="74" spans="1:36">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row>
    <row r="75" spans="1:36">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row>
    <row r="76" spans="1:36">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row>
    <row r="77" spans="1:36">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row>
    <row r="78" spans="1:36">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row>
    <row r="79" spans="1:36">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row>
    <row r="80" spans="1:36">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row>
    <row r="81" spans="1:36">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row>
    <row r="82" spans="1:36">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row>
    <row r="83" spans="1:36">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row>
    <row r="84" spans="1:36">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row>
    <row r="85" spans="1:36">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row>
    <row r="86" spans="1:36">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row>
    <row r="87" spans="1:36">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row>
    <row r="88" spans="1:36">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row>
    <row r="89" spans="1:36">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row>
    <row r="90" spans="1:36">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row>
    <row r="91" spans="1:36">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row>
    <row r="92" spans="1:36">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row>
    <row r="93" spans="1:36">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row>
    <row r="94" spans="1:36">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row>
    <row r="95" spans="1:36">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row>
    <row r="96" spans="1:36">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row>
    <row r="97" spans="1:53">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row>
    <row r="98" spans="1:53">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row>
    <row r="99" spans="1:53">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row>
    <row r="100" spans="1:53">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c r="Z100" s="176"/>
      <c r="AA100" s="176"/>
      <c r="AB100" s="176"/>
      <c r="AC100" s="176"/>
      <c r="AD100" s="176"/>
      <c r="AE100" s="176"/>
      <c r="AF100" s="176"/>
      <c r="AG100" s="176"/>
      <c r="AH100" s="176"/>
      <c r="AI100" s="176"/>
      <c r="AJ100" s="176"/>
    </row>
    <row r="101" spans="1:53">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c r="Z101" s="176"/>
      <c r="AA101" s="176"/>
      <c r="AB101" s="176"/>
      <c r="AC101" s="176"/>
      <c r="AD101" s="176"/>
      <c r="AE101" s="176"/>
      <c r="AF101" s="176"/>
      <c r="AG101" s="176"/>
      <c r="AH101" s="176"/>
      <c r="AI101" s="176"/>
      <c r="AJ101" s="176"/>
    </row>
    <row r="102" spans="1:53">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c r="Z102" s="176"/>
      <c r="AA102" s="176"/>
      <c r="AB102" s="176"/>
      <c r="AC102" s="176"/>
      <c r="AD102" s="176"/>
      <c r="AE102" s="176"/>
      <c r="AF102" s="176"/>
      <c r="AG102" s="176"/>
      <c r="AH102" s="176"/>
      <c r="AI102" s="176"/>
      <c r="AJ102" s="176"/>
    </row>
    <row r="103" spans="1:53">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row>
    <row r="104" spans="1:53">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row>
    <row r="105" spans="1:53">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row>
    <row r="106" spans="1:53">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row>
    <row r="107" spans="1:53">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row>
    <row r="108" spans="1:53">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row>
    <row r="109" spans="1:53">
      <c r="B109" s="176"/>
      <c r="BA109" t="b">
        <v>0</v>
      </c>
    </row>
  </sheetData>
  <sheetProtection password="CC26" sheet="1" autoFilter="0"/>
  <mergeCells count="86">
    <mergeCell ref="Z1:AB1"/>
    <mergeCell ref="AC1:AI1"/>
    <mergeCell ref="A3:AJ3"/>
    <mergeCell ref="A6:F6"/>
    <mergeCell ref="G6:AJ6"/>
    <mergeCell ref="A7:F7"/>
    <mergeCell ref="G7:AJ7"/>
    <mergeCell ref="H8:L8"/>
    <mergeCell ref="G9:AJ9"/>
    <mergeCell ref="G10:AJ10"/>
    <mergeCell ref="A11:F11"/>
    <mergeCell ref="G11:AJ11"/>
    <mergeCell ref="A12:F12"/>
    <mergeCell ref="G12:AJ12"/>
    <mergeCell ref="A13:F13"/>
    <mergeCell ref="G13:J13"/>
    <mergeCell ref="K13:T13"/>
    <mergeCell ref="U13:X13"/>
    <mergeCell ref="Y13:AJ13"/>
    <mergeCell ref="A16:Y16"/>
    <mergeCell ref="Z16:AF16"/>
    <mergeCell ref="AG16:AH16"/>
    <mergeCell ref="AK16:AU16"/>
    <mergeCell ref="B17:Y17"/>
    <mergeCell ref="Z17:AF17"/>
    <mergeCell ref="AG17:AH17"/>
    <mergeCell ref="A18:Y18"/>
    <mergeCell ref="Z18:AF18"/>
    <mergeCell ref="AG18:AH18"/>
    <mergeCell ref="A19:Y19"/>
    <mergeCell ref="Z19:AF19"/>
    <mergeCell ref="AG19:AH19"/>
    <mergeCell ref="L20:Y20"/>
    <mergeCell ref="Z20:AF20"/>
    <mergeCell ref="AG20:AH20"/>
    <mergeCell ref="L21:Y21"/>
    <mergeCell ref="Z21:AF21"/>
    <mergeCell ref="AG21:AH21"/>
    <mergeCell ref="L22:Y22"/>
    <mergeCell ref="Z22:AF22"/>
    <mergeCell ref="AG22:AH22"/>
    <mergeCell ref="A24:L24"/>
    <mergeCell ref="M24:AH24"/>
    <mergeCell ref="A25:AH25"/>
    <mergeCell ref="AK25:AU25"/>
    <mergeCell ref="A26:AI26"/>
    <mergeCell ref="A28:AJ28"/>
    <mergeCell ref="B29:AH29"/>
    <mergeCell ref="B30:AH30"/>
    <mergeCell ref="B31:AH31"/>
    <mergeCell ref="B32:AH32"/>
    <mergeCell ref="B33:AH33"/>
    <mergeCell ref="A34:AI34"/>
    <mergeCell ref="A36:AI36"/>
    <mergeCell ref="A38:AJ38"/>
    <mergeCell ref="B39:AH39"/>
    <mergeCell ref="A41:AH41"/>
    <mergeCell ref="AK41:AU41"/>
    <mergeCell ref="D43:AH43"/>
    <mergeCell ref="D45:E45"/>
    <mergeCell ref="G45:H45"/>
    <mergeCell ref="J45:K45"/>
    <mergeCell ref="N45:P45"/>
    <mergeCell ref="Q45:AH45"/>
    <mergeCell ref="N46:P46"/>
    <mergeCell ref="Q46:R46"/>
    <mergeCell ref="S46:W46"/>
    <mergeCell ref="X46:Y46"/>
    <mergeCell ref="Z46:AH46"/>
    <mergeCell ref="A48:AI48"/>
    <mergeCell ref="A53:AJ53"/>
    <mergeCell ref="A54:AI54"/>
    <mergeCell ref="A55:AI55"/>
    <mergeCell ref="A56:AI56"/>
    <mergeCell ref="A58:AJ58"/>
    <mergeCell ref="A59:AI59"/>
    <mergeCell ref="A60:AI60"/>
    <mergeCell ref="A61:AI61"/>
    <mergeCell ref="A62:AI62"/>
    <mergeCell ref="A63:AI63"/>
    <mergeCell ref="A65:AJ65"/>
    <mergeCell ref="A66:AI66"/>
    <mergeCell ref="A68:AJ68"/>
    <mergeCell ref="A69:AI69"/>
    <mergeCell ref="A8:F10"/>
    <mergeCell ref="AI24:AI25"/>
  </mergeCells>
  <phoneticPr fontId="34"/>
  <conditionalFormatting sqref="A24:AI25">
    <cfRule type="expression" dxfId="8" priority="1">
      <formula>OR(AND($G$7&lt;&gt;"",$Z$22=0),AND($G$7&lt;&gt;"",$Z$22=""))</formula>
    </cfRule>
  </conditionalFormatting>
  <conditionalFormatting sqref="A28:AJ31 A32:B32 AI32:AJ32 A33:AJ36">
    <cfRule type="expression" dxfId="7" priority="4">
      <formula>AND($Z$18=0,$G$7&lt;&gt;"")</formula>
    </cfRule>
  </conditionalFormatting>
  <conditionalFormatting sqref="A38:AJ39">
    <cfRule type="expression" dxfId="6" priority="3">
      <formula>AND($G$7&lt;&gt;"",$Z$19=0)</formula>
    </cfRule>
  </conditionalFormatting>
  <conditionalFormatting sqref="A58:AJ61 A62 AJ62 A63:AJ63">
    <cfRule type="expression" dxfId="5" priority="10">
      <formula>AND($G$7&lt;&gt;"",$Z$18=0)</formula>
    </cfRule>
  </conditionalFormatting>
  <conditionalFormatting sqref="A65:AJ66">
    <cfRule type="expression" dxfId="4" priority="2">
      <formula>AND($G$7&lt;&gt;"",$Z$19=0)</formula>
    </cfRule>
  </conditionalFormatting>
  <conditionalFormatting sqref="AK16:AU17">
    <cfRule type="expression" dxfId="3" priority="7">
      <formula>OR($AI$16="",$AI$16="○")</formula>
    </cfRule>
  </conditionalFormatting>
  <conditionalFormatting sqref="AK25:AU25">
    <cfRule type="expression" dxfId="2" priority="16">
      <formula>OR($AI$24="○",$AI$24="")</formula>
    </cfRule>
  </conditionalFormatting>
  <conditionalFormatting sqref="AK41:AU41">
    <cfRule type="expression" dxfId="1" priority="6">
      <formula>OR($AI$41="",$AI$41="○")</formula>
    </cfRule>
  </conditionalFormatting>
  <dataValidations count="2">
    <dataValidation imeMode="hiragana" allowBlank="1" showDropDown="0" showInputMessage="1" showErrorMessage="1" sqref="S46"/>
    <dataValidation imeMode="halfAlpha" allowBlank="1" showDropDown="0" showInputMessage="1" showErrorMessage="1" sqref="N15:U15 Z14:AJ15 K13 AJ26 K14:U14 D45:E45 A13 G45:H45 K15 J45:K45 K40:R40 K37:R37"/>
  </dataValidations>
  <printOptions horizontalCentered="1"/>
  <pageMargins left="0.55118110236220474" right="0.55118110236220474" top="0.82677165354330717" bottom="0.23622047244094491" header="0.51181102362204722" footer="0.35433070866141736"/>
  <pageSetup paperSize="9" scale="81" fitToWidth="1" fitToHeight="1" orientation="portrait" usePrinterDefaults="1" r:id="rId1"/>
  <headerFooter alignWithMargins="0"/>
  <rowBreaks count="1" manualBreakCount="1">
    <brk id="49" max="3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'【参考】数式用'!$AB$3:$AB$4</xm:f>
          </x14:formula1>
          <xm:sqref>B43 A39 A29:A33</xm:sqref>
        </x14:dataValidation>
        <x14:dataValidation type="list" allowBlank="1" showDropDown="0" showInputMessage="1" showErrorMessage="1">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W288"/>
  <sheetViews>
    <sheetView view="pageBreakPreview" zoomScale="90" zoomScaleNormal="85" zoomScaleSheetLayoutView="90" workbookViewId="0">
      <selection activeCell="E10" sqref="E10:K10"/>
    </sheetView>
  </sheetViews>
  <sheetFormatPr defaultColWidth="2.44140625" defaultRowHeight="13.5"/>
  <cols>
    <col min="1" max="1" width="5.6640625" customWidth="1"/>
    <col min="2" max="2" width="16.6640625" customWidth="1"/>
    <col min="3" max="3" width="20.44140625" style="28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131" customWidth="1"/>
    <col min="11" max="11" width="22.88671875" customWidth="1"/>
    <col min="12" max="12" width="20.21875" customWidth="1"/>
    <col min="13" max="14" width="2.44140625" style="131"/>
    <col min="15" max="15" width="18.6640625" style="287" hidden="1" customWidth="1"/>
    <col min="16" max="16" width="25.5546875" style="1" hidden="1" customWidth="1"/>
    <col min="17" max="17" width="23.88671875" style="1" hidden="1" customWidth="1"/>
  </cols>
  <sheetData>
    <row r="1" spans="1:23" ht="23.25" customHeight="1">
      <c r="A1" s="288" t="s">
        <v>2046</v>
      </c>
      <c r="B1" s="131"/>
      <c r="C1" s="318"/>
      <c r="D1" s="304" t="s">
        <v>2050</v>
      </c>
      <c r="E1" s="131"/>
      <c r="F1" s="131"/>
      <c r="G1" s="131"/>
      <c r="I1" s="357" t="s">
        <v>14</v>
      </c>
      <c r="J1" s="357" t="str">
        <f>IF('別記第４号様式（基本情報入力シート）'!C18="","",'別記第４号様式（基本情報入力シート）'!C18)</f>
        <v>高知県</v>
      </c>
      <c r="K1" s="375"/>
      <c r="L1" s="386"/>
    </row>
    <row r="2" spans="1:23" ht="21" customHeight="1">
      <c r="A2" s="131"/>
      <c r="B2" s="304"/>
      <c r="C2" s="319"/>
      <c r="D2" s="304"/>
      <c r="E2" s="304"/>
      <c r="F2" s="304"/>
      <c r="G2" s="131"/>
      <c r="H2" s="341"/>
      <c r="I2" s="341"/>
      <c r="K2" s="131"/>
      <c r="L2" s="131"/>
    </row>
    <row r="3" spans="1:23" ht="27" customHeight="1">
      <c r="A3" s="289" t="s">
        <v>70</v>
      </c>
      <c r="B3" s="305"/>
      <c r="C3" s="320" t="str">
        <f>IF('別記第４号様式（基本情報入力シート）'!M23="","",'別記第４号様式（基本情報入力シート）'!M23)</f>
        <v/>
      </c>
      <c r="D3" s="325"/>
      <c r="E3" s="325"/>
      <c r="F3" s="334"/>
      <c r="G3" s="131"/>
      <c r="H3" s="347" t="s">
        <v>1562</v>
      </c>
      <c r="I3" s="347"/>
      <c r="J3" s="347"/>
      <c r="K3" s="347"/>
      <c r="L3" s="347"/>
      <c r="M3" s="347"/>
      <c r="N3" s="347"/>
      <c r="O3" s="395"/>
      <c r="P3" s="398"/>
      <c r="Q3" s="398"/>
      <c r="R3" s="6"/>
      <c r="S3" s="6"/>
      <c r="T3" s="6"/>
      <c r="U3" s="6"/>
      <c r="V3" s="6"/>
      <c r="W3" s="6"/>
    </row>
    <row r="4" spans="1:23" ht="24" customHeight="1">
      <c r="A4" s="290"/>
      <c r="B4" s="290"/>
      <c r="C4" s="321"/>
      <c r="D4" s="326"/>
      <c r="E4" s="326"/>
      <c r="F4" s="326"/>
      <c r="G4" s="341"/>
      <c r="H4" s="347"/>
      <c r="I4" s="347"/>
      <c r="J4" s="347"/>
      <c r="K4" s="347"/>
      <c r="L4" s="347"/>
      <c r="M4" s="347"/>
      <c r="N4" s="347"/>
      <c r="O4" s="395"/>
      <c r="P4" s="398"/>
      <c r="Q4" s="398"/>
      <c r="R4" s="6"/>
      <c r="S4" s="6"/>
      <c r="T4" s="6"/>
      <c r="U4" s="6"/>
      <c r="V4" s="6"/>
      <c r="W4" s="6"/>
    </row>
    <row r="5" spans="1:23" ht="40.200000000000003" customHeight="1">
      <c r="A5" s="291" t="s">
        <v>2047</v>
      </c>
      <c r="B5" s="306"/>
      <c r="C5" s="306"/>
      <c r="D5" s="306"/>
      <c r="E5" s="328"/>
      <c r="F5" s="335">
        <f>IFERROR(SUM(H:I),"")</f>
        <v>0</v>
      </c>
      <c r="G5" s="341"/>
      <c r="H5" s="347"/>
      <c r="I5" s="347"/>
      <c r="J5" s="347"/>
      <c r="K5" s="347"/>
      <c r="L5" s="347"/>
      <c r="M5" s="347"/>
      <c r="N5" s="347"/>
      <c r="O5" s="395"/>
      <c r="P5" s="398"/>
      <c r="Q5" s="398"/>
      <c r="R5" s="6"/>
      <c r="S5" s="6"/>
      <c r="T5" s="6"/>
      <c r="U5" s="6"/>
      <c r="V5" s="6"/>
      <c r="W5" s="6"/>
    </row>
    <row r="6" spans="1:23" ht="40.200000000000003" customHeight="1">
      <c r="A6" s="292" t="s">
        <v>2031</v>
      </c>
      <c r="B6" s="307"/>
      <c r="C6" s="307"/>
      <c r="D6" s="307"/>
      <c r="E6" s="329"/>
      <c r="F6" s="335">
        <f>IFERROR(SUM(K:K),"")</f>
        <v>0</v>
      </c>
      <c r="G6" s="341"/>
      <c r="H6" s="347"/>
      <c r="I6" s="347"/>
      <c r="J6" s="347"/>
      <c r="K6" s="347"/>
      <c r="L6" s="347"/>
      <c r="M6" s="347"/>
      <c r="N6" s="347"/>
      <c r="O6" s="395"/>
      <c r="P6" s="398"/>
      <c r="Q6" s="398"/>
      <c r="R6" s="6"/>
      <c r="S6" s="6"/>
      <c r="T6" s="6"/>
      <c r="U6" s="6"/>
      <c r="V6" s="6"/>
      <c r="W6" s="6"/>
    </row>
    <row r="7" spans="1:23" ht="40.200000000000003" customHeight="1">
      <c r="A7" s="293" t="s">
        <v>2035</v>
      </c>
      <c r="B7" s="308"/>
      <c r="C7" s="308"/>
      <c r="D7" s="308"/>
      <c r="E7" s="308"/>
      <c r="F7" s="336"/>
      <c r="G7" s="341"/>
      <c r="I7" s="358"/>
      <c r="J7" s="367"/>
      <c r="K7" s="376"/>
      <c r="L7" s="376"/>
      <c r="M7" s="393"/>
      <c r="N7" s="393"/>
      <c r="O7" s="396"/>
      <c r="P7" s="396"/>
      <c r="R7" s="6"/>
      <c r="S7" s="6"/>
      <c r="T7" s="6"/>
      <c r="U7" s="6"/>
      <c r="V7" s="6"/>
      <c r="W7" s="6"/>
    </row>
    <row r="8" spans="1:23" ht="47.4" customHeight="1">
      <c r="A8" s="294" t="s">
        <v>738</v>
      </c>
      <c r="B8" s="309"/>
      <c r="C8" s="309"/>
      <c r="D8" s="309"/>
      <c r="E8" s="330" t="s">
        <v>1500</v>
      </c>
      <c r="F8" s="330"/>
      <c r="G8" s="330"/>
      <c r="H8" s="330"/>
      <c r="I8" s="330"/>
      <c r="J8" s="330"/>
      <c r="K8" s="377"/>
      <c r="L8" s="376"/>
      <c r="M8" s="393"/>
      <c r="N8" s="393"/>
      <c r="O8" s="396"/>
      <c r="P8" s="396"/>
      <c r="R8" s="6"/>
      <c r="S8" s="6"/>
      <c r="T8" s="6"/>
      <c r="U8" s="6"/>
      <c r="V8" s="6"/>
      <c r="W8" s="6"/>
    </row>
    <row r="9" spans="1:23" ht="69" customHeight="1">
      <c r="A9" s="295" t="s">
        <v>2037</v>
      </c>
      <c r="B9" s="310"/>
      <c r="C9" s="310"/>
      <c r="D9" s="310"/>
      <c r="E9" s="331" t="s">
        <v>2036</v>
      </c>
      <c r="F9" s="331"/>
      <c r="G9" s="331"/>
      <c r="H9" s="331"/>
      <c r="I9" s="331"/>
      <c r="J9" s="331"/>
      <c r="K9" s="378"/>
      <c r="L9" s="358"/>
      <c r="M9" s="394"/>
      <c r="N9" s="394"/>
      <c r="O9" s="397"/>
      <c r="P9" s="397"/>
      <c r="R9" s="6"/>
      <c r="S9" s="6"/>
      <c r="T9" s="6"/>
      <c r="U9" s="6"/>
      <c r="V9" s="6"/>
      <c r="W9" s="6"/>
    </row>
    <row r="10" spans="1:23" ht="53.4" customHeight="1">
      <c r="A10" s="296" t="s">
        <v>1259</v>
      </c>
      <c r="B10" s="311"/>
      <c r="C10" s="311"/>
      <c r="D10" s="311"/>
      <c r="E10" s="332" t="s">
        <v>2051</v>
      </c>
      <c r="F10" s="332"/>
      <c r="G10" s="332"/>
      <c r="H10" s="332"/>
      <c r="I10" s="332"/>
      <c r="J10" s="332"/>
      <c r="K10" s="379"/>
      <c r="L10" s="358"/>
      <c r="M10" s="394"/>
      <c r="N10" s="394"/>
      <c r="O10" s="397"/>
      <c r="P10" s="397"/>
    </row>
    <row r="11" spans="1:23" ht="21" customHeight="1">
      <c r="A11" s="297"/>
      <c r="B11" s="297"/>
      <c r="C11" s="297"/>
      <c r="D11" s="297"/>
      <c r="E11" s="297"/>
      <c r="F11" s="337"/>
      <c r="G11" s="131"/>
      <c r="H11" s="348"/>
      <c r="I11" s="131"/>
      <c r="K11" s="131"/>
      <c r="L11" s="131"/>
    </row>
    <row r="12" spans="1:23" ht="42.75" customHeight="1">
      <c r="A12" s="298"/>
      <c r="B12" s="312" t="s">
        <v>201</v>
      </c>
      <c r="C12" s="312" t="s">
        <v>160</v>
      </c>
      <c r="D12" s="327" t="s">
        <v>167</v>
      </c>
      <c r="E12" s="327"/>
      <c r="F12" s="338" t="s">
        <v>49</v>
      </c>
      <c r="G12" s="342" t="s">
        <v>171</v>
      </c>
      <c r="H12" s="349" t="s">
        <v>1533</v>
      </c>
      <c r="I12" s="359"/>
      <c r="J12" s="368" t="s">
        <v>2029</v>
      </c>
      <c r="K12" s="380" t="s">
        <v>608</v>
      </c>
      <c r="L12" s="387" t="s">
        <v>2030</v>
      </c>
    </row>
    <row r="13" spans="1:23" ht="39" customHeight="1">
      <c r="A13" s="299"/>
      <c r="B13" s="313"/>
      <c r="C13" s="313"/>
      <c r="D13" s="289"/>
      <c r="E13" s="289"/>
      <c r="F13" s="339"/>
      <c r="G13" s="343"/>
      <c r="H13" s="350"/>
      <c r="I13" s="360"/>
      <c r="J13" s="369"/>
      <c r="K13" s="381"/>
      <c r="L13" s="388"/>
    </row>
    <row r="14" spans="1:23" ht="57.75" customHeight="1">
      <c r="A14" s="300"/>
      <c r="B14" s="314"/>
      <c r="C14" s="314"/>
      <c r="D14" s="314" t="s">
        <v>156</v>
      </c>
      <c r="E14" s="314" t="s">
        <v>21</v>
      </c>
      <c r="F14" s="340"/>
      <c r="G14" s="344"/>
      <c r="H14" s="351"/>
      <c r="I14" s="361"/>
      <c r="J14" s="370"/>
      <c r="K14" s="382"/>
      <c r="L14" s="389"/>
    </row>
    <row r="15" spans="1:23" ht="36.75" customHeight="1">
      <c r="A15" s="301">
        <v>1</v>
      </c>
      <c r="B15" s="315" t="str">
        <f>IF('別記第４号様式（基本情報入力シート）'!C40="","",'別記第４号様式（基本情報入力シート）'!C40)</f>
        <v/>
      </c>
      <c r="C15" s="322" t="str">
        <f>IF('別記第４号様式（基本情報入力シート）'!M40="","",'別記第４号様式（基本情報入力シート）'!M40)</f>
        <v/>
      </c>
      <c r="D15" s="322" t="str">
        <f>IF('別記第４号様式（基本情報入力シート）'!R40="","",'別記第４号様式（基本情報入力シート）'!R40)</f>
        <v/>
      </c>
      <c r="E15" s="322" t="str">
        <f>IF('別記第４号様式（基本情報入力シート）'!W40="","",'別記第４号様式（基本情報入力シート）'!W40)</f>
        <v/>
      </c>
      <c r="F15" s="322" t="str">
        <f>IF('別記第４号様式（基本情報入力シート）'!X40="","",'別記第４号様式（基本情報入力シート）'!X40)</f>
        <v/>
      </c>
      <c r="G15" s="345" t="str">
        <f>IF('別記第４号様式（基本情報入力シート）'!Y40="","",'別記第４号様式（基本情報入力シート）'!Y40)</f>
        <v/>
      </c>
      <c r="H15" s="352"/>
      <c r="I15" s="362"/>
      <c r="J15" s="371"/>
      <c r="K15" s="383" t="str">
        <f>IF(H15="","",H15*VLOOKUP(G15,'【参考】数式用'!$A$4:$R$54,MATCH(P15,'【参考】数式用'!$M$3:$R$3,0)+12,FALSE))</f>
        <v/>
      </c>
      <c r="L15" s="390" t="str">
        <f>IF(H15="","",H15*VLOOKUP(G15,'【参考】数式用'!$A$4:$R$54,MATCH(Q15,'【参考】数式用'!$M$3:$R$3,0)+12,FALSE))</f>
        <v/>
      </c>
      <c r="O15" s="287" t="e">
        <f>VLOOKUP(G15,'【参考】数式用'!$A$4:$F$54,6,FALSE)</f>
        <v>#N/A</v>
      </c>
      <c r="P15" s="1" t="str">
        <f t="shared" ref="P15:P78" si="0">"（①＋②）/（"&amp;J15&amp;"）"</f>
        <v>（①＋②）/（）</v>
      </c>
      <c r="Q15" s="1" t="str">
        <f t="shared" ref="Q15:Q78" si="1">"③/（"&amp;J15&amp;"）"</f>
        <v>③/（）</v>
      </c>
    </row>
    <row r="16" spans="1:23" ht="36.75" customHeight="1">
      <c r="A16" s="302">
        <f t="shared" ref="A16:A79" si="2">A15+1</f>
        <v>2</v>
      </c>
      <c r="B16" s="316" t="str">
        <f>IF('別記第４号様式（基本情報入力シート）'!C41="","",'別記第４号様式（基本情報入力シート）'!C41)</f>
        <v/>
      </c>
      <c r="C16" s="323" t="str">
        <f>IF('別記第４号様式（基本情報入力シート）'!M41="","",'別記第４号様式（基本情報入力シート）'!M41)</f>
        <v/>
      </c>
      <c r="D16" s="323" t="str">
        <f>IF('別記第４号様式（基本情報入力シート）'!R41="","",'別記第４号様式（基本情報入力シート）'!R41)</f>
        <v/>
      </c>
      <c r="E16" s="323" t="str">
        <f>IF('別記第４号様式（基本情報入力シート）'!W41="","",'別記第４号様式（基本情報入力シート）'!W41)</f>
        <v/>
      </c>
      <c r="F16" s="323" t="str">
        <f>IF('別記第４号様式（基本情報入力シート）'!X41="","",'別記第４号様式（基本情報入力シート）'!X41)</f>
        <v/>
      </c>
      <c r="G16" s="346" t="str">
        <f>IF('別記第４号様式（基本情報入力シート）'!Y41="","",'別記第４号様式（基本情報入力シート）'!Y41)</f>
        <v/>
      </c>
      <c r="H16" s="353"/>
      <c r="I16" s="363"/>
      <c r="J16" s="372"/>
      <c r="K16" s="384" t="str">
        <f>IF(H16="","",H16*VLOOKUP(G16,'【参考】数式用'!$A$4:$R$54,MATCH(P16,'【参考】数式用'!$M$3:$R$3,0)+12,FALSE))</f>
        <v/>
      </c>
      <c r="L16" s="391" t="str">
        <f>IF(H16="","",H16*VLOOKUP(G16,'【参考】数式用'!$A$4:$R$54,MATCH(Q16,'【参考】数式用'!$M$3:$R$3,0)+12,FALSE))</f>
        <v/>
      </c>
      <c r="O16" s="287" t="e">
        <f>VLOOKUP(G16,'【参考】数式用'!$A$4:$F$54,6,FALSE)</f>
        <v>#N/A</v>
      </c>
      <c r="P16" s="1" t="str">
        <f t="shared" si="0"/>
        <v>（①＋②）/（）</v>
      </c>
      <c r="Q16" s="1" t="str">
        <f t="shared" si="1"/>
        <v>③/（）</v>
      </c>
    </row>
    <row r="17" spans="1:17" ht="36.75" customHeight="1">
      <c r="A17" s="302">
        <f t="shared" si="2"/>
        <v>3</v>
      </c>
      <c r="B17" s="316" t="str">
        <f>IF('別記第４号様式（基本情報入力シート）'!C42="","",'別記第４号様式（基本情報入力シート）'!C42)</f>
        <v/>
      </c>
      <c r="C17" s="323" t="str">
        <f>IF('別記第４号様式（基本情報入力シート）'!M42="","",'別記第４号様式（基本情報入力シート）'!M42)</f>
        <v/>
      </c>
      <c r="D17" s="323" t="str">
        <f>IF('別記第４号様式（基本情報入力シート）'!R42="","",'別記第４号様式（基本情報入力シート）'!R42)</f>
        <v/>
      </c>
      <c r="E17" s="323" t="str">
        <f>IF('別記第４号様式（基本情報入力シート）'!W42="","",'別記第４号様式（基本情報入力シート）'!W42)</f>
        <v/>
      </c>
      <c r="F17" s="323" t="str">
        <f>IF('別記第４号様式（基本情報入力シート）'!X42="","",'別記第４号様式（基本情報入力シート）'!X42)</f>
        <v/>
      </c>
      <c r="G17" s="323" t="str">
        <f>IF('別記第４号様式（基本情報入力シート）'!Y42="","",'別記第４号様式（基本情報入力シート）'!Y42)</f>
        <v/>
      </c>
      <c r="H17" s="354"/>
      <c r="I17" s="364"/>
      <c r="J17" s="372"/>
      <c r="K17" s="384" t="str">
        <f>IF(H17="","",H17*VLOOKUP(G17,'【参考】数式用'!$A$4:$R$54,MATCH(P17,'【参考】数式用'!$M$3:$R$3,0)+12,FALSE))</f>
        <v/>
      </c>
      <c r="L17" s="391" t="str">
        <f>IF(H17="","",H17*VLOOKUP(G17,'【参考】数式用'!$A$4:$R$54,MATCH(Q17,'【参考】数式用'!$M$3:$R$3,0)+12,FALSE))</f>
        <v/>
      </c>
      <c r="O17" s="287" t="e">
        <f>VLOOKUP(G17,'【参考】数式用'!$A$4:$F$54,6,FALSE)</f>
        <v>#N/A</v>
      </c>
      <c r="P17" s="1" t="str">
        <f t="shared" si="0"/>
        <v>（①＋②）/（）</v>
      </c>
      <c r="Q17" s="1" t="str">
        <f t="shared" si="1"/>
        <v>③/（）</v>
      </c>
    </row>
    <row r="18" spans="1:17" ht="36.75" customHeight="1">
      <c r="A18" s="302">
        <f t="shared" si="2"/>
        <v>4</v>
      </c>
      <c r="B18" s="316" t="str">
        <f>IF('別記第４号様式（基本情報入力シート）'!C43="","",'別記第４号様式（基本情報入力シート）'!C43)</f>
        <v/>
      </c>
      <c r="C18" s="323" t="str">
        <f>IF('別記第４号様式（基本情報入力シート）'!M43="","",'別記第４号様式（基本情報入力シート）'!M43)</f>
        <v/>
      </c>
      <c r="D18" s="323" t="str">
        <f>IF('別記第４号様式（基本情報入力シート）'!R43="","",'別記第４号様式（基本情報入力シート）'!R43)</f>
        <v/>
      </c>
      <c r="E18" s="323" t="str">
        <f>IF('別記第４号様式（基本情報入力シート）'!W43="","",'別記第４号様式（基本情報入力シート）'!W43)</f>
        <v/>
      </c>
      <c r="F18" s="323" t="str">
        <f>IF('別記第４号様式（基本情報入力シート）'!X43="","",'別記第４号様式（基本情報入力シート）'!X43)</f>
        <v/>
      </c>
      <c r="G18" s="346" t="str">
        <f>IF('別記第４号様式（基本情報入力シート）'!Y43="","",'別記第４号様式（基本情報入力シート）'!Y43)</f>
        <v/>
      </c>
      <c r="H18" s="353"/>
      <c r="I18" s="363"/>
      <c r="J18" s="373"/>
      <c r="K18" s="384" t="str">
        <f>IF(H18="","",H18*VLOOKUP(G18,'【参考】数式用'!$A$4:$R$54,MATCH(P18,'【参考】数式用'!$M$3:$R$3,0)+12,FALSE))</f>
        <v/>
      </c>
      <c r="L18" s="391" t="str">
        <f>IF(H18="","",H18*VLOOKUP(G18,'【参考】数式用'!$A$4:$R$54,MATCH(Q18,'【参考】数式用'!$M$3:$R$3,0)+12,FALSE))</f>
        <v/>
      </c>
      <c r="O18" s="287" t="e">
        <f>VLOOKUP(G18,'【参考】数式用'!$A$4:$F$54,6,FALSE)</f>
        <v>#N/A</v>
      </c>
      <c r="P18" s="1" t="str">
        <f t="shared" si="0"/>
        <v>（①＋②）/（）</v>
      </c>
      <c r="Q18" s="1" t="str">
        <f t="shared" si="1"/>
        <v>③/（）</v>
      </c>
    </row>
    <row r="19" spans="1:17" ht="36.75" customHeight="1">
      <c r="A19" s="302">
        <f t="shared" si="2"/>
        <v>5</v>
      </c>
      <c r="B19" s="316" t="str">
        <f>IF('別記第４号様式（基本情報入力シート）'!C44="","",'別記第４号様式（基本情報入力シート）'!C44)</f>
        <v/>
      </c>
      <c r="C19" s="323" t="str">
        <f>IF('別記第４号様式（基本情報入力シート）'!M44="","",'別記第４号様式（基本情報入力シート）'!M44)</f>
        <v/>
      </c>
      <c r="D19" s="323" t="str">
        <f>IF('別記第４号様式（基本情報入力シート）'!R44="","",'別記第４号様式（基本情報入力シート）'!R44)</f>
        <v/>
      </c>
      <c r="E19" s="323" t="str">
        <f>IF('別記第４号様式（基本情報入力シート）'!W44="","",'別記第４号様式（基本情報入力シート）'!W44)</f>
        <v/>
      </c>
      <c r="F19" s="323" t="str">
        <f>IF('別記第４号様式（基本情報入力シート）'!X44="","",'別記第４号様式（基本情報入力シート）'!X44)</f>
        <v/>
      </c>
      <c r="G19" s="323" t="str">
        <f>IF('別記第４号様式（基本情報入力シート）'!Y44="","",'別記第４号様式（基本情報入力シート）'!Y44)</f>
        <v/>
      </c>
      <c r="H19" s="353"/>
      <c r="I19" s="363"/>
      <c r="J19" s="372"/>
      <c r="K19" s="384" t="str">
        <f>IF(H19="","",H19*VLOOKUP(G19,'【参考】数式用'!$A$4:$R$54,MATCH(P19,'【参考】数式用'!$M$3:$R$3,0)+12,FALSE))</f>
        <v/>
      </c>
      <c r="L19" s="391" t="str">
        <f>IF(H19="","",H19*VLOOKUP(G19,'【参考】数式用'!$A$4:$R$54,MATCH(Q19,'【参考】数式用'!$M$3:$R$3,0)+12,FALSE))</f>
        <v/>
      </c>
      <c r="O19" s="287" t="e">
        <f>VLOOKUP(G19,'【参考】数式用'!$A$4:$F$54,6,FALSE)</f>
        <v>#N/A</v>
      </c>
      <c r="P19" s="1" t="str">
        <f t="shared" si="0"/>
        <v>（①＋②）/（）</v>
      </c>
      <c r="Q19" s="1" t="str">
        <f t="shared" si="1"/>
        <v>③/（）</v>
      </c>
    </row>
    <row r="20" spans="1:17" ht="36.75" customHeight="1">
      <c r="A20" s="302">
        <f t="shared" si="2"/>
        <v>6</v>
      </c>
      <c r="B20" s="316" t="str">
        <f>IF('別記第４号様式（基本情報入力シート）'!C45="","",'別記第４号様式（基本情報入力シート）'!C45)</f>
        <v/>
      </c>
      <c r="C20" s="323" t="str">
        <f>IF('別記第４号様式（基本情報入力シート）'!M45="","",'別記第４号様式（基本情報入力シート）'!M45)</f>
        <v/>
      </c>
      <c r="D20" s="323" t="str">
        <f>IF('別記第４号様式（基本情報入力シート）'!R45="","",'別記第４号様式（基本情報入力シート）'!R45)</f>
        <v/>
      </c>
      <c r="E20" s="323" t="str">
        <f>IF('別記第４号様式（基本情報入力シート）'!W45="","",'別記第４号様式（基本情報入力シート）'!W45)</f>
        <v/>
      </c>
      <c r="F20" s="323" t="str">
        <f>IF('別記第４号様式（基本情報入力シート）'!X45="","",'別記第４号様式（基本情報入力シート）'!X45)</f>
        <v/>
      </c>
      <c r="G20" s="346" t="str">
        <f>IF('別記第４号様式（基本情報入力シート）'!Y45="","",'別記第４号様式（基本情報入力シート）'!Y45)</f>
        <v/>
      </c>
      <c r="H20" s="354"/>
      <c r="I20" s="364"/>
      <c r="J20" s="372"/>
      <c r="K20" s="384" t="str">
        <f>IF(H20="","",H20*VLOOKUP(G20,'【参考】数式用'!$A$4:$R$54,MATCH(P20,'【参考】数式用'!$M$3:$R$3,0)+12,FALSE))</f>
        <v/>
      </c>
      <c r="L20" s="391" t="str">
        <f>IF(H20="","",H20*VLOOKUP(G20,'【参考】数式用'!$A$4:$R$54,MATCH(Q20,'【参考】数式用'!$M$3:$R$3,0)+12,FALSE))</f>
        <v/>
      </c>
      <c r="O20" s="287" t="e">
        <f>VLOOKUP(G20,'【参考】数式用'!$A$4:$F$54,6,FALSE)</f>
        <v>#N/A</v>
      </c>
      <c r="P20" s="1" t="str">
        <f t="shared" si="0"/>
        <v>（①＋②）/（）</v>
      </c>
      <c r="Q20" s="1" t="str">
        <f t="shared" si="1"/>
        <v>③/（）</v>
      </c>
    </row>
    <row r="21" spans="1:17" ht="36.75" customHeight="1">
      <c r="A21" s="302">
        <f t="shared" si="2"/>
        <v>7</v>
      </c>
      <c r="B21" s="316" t="str">
        <f>IF('別記第４号様式（基本情報入力シート）'!C46="","",'別記第４号様式（基本情報入力シート）'!C46)</f>
        <v/>
      </c>
      <c r="C21" s="323" t="str">
        <f>IF('別記第４号様式（基本情報入力シート）'!M46="","",'別記第４号様式（基本情報入力シート）'!M46)</f>
        <v/>
      </c>
      <c r="D21" s="323" t="str">
        <f>IF('別記第４号様式（基本情報入力シート）'!R46="","",'別記第４号様式（基本情報入力シート）'!R46)</f>
        <v/>
      </c>
      <c r="E21" s="323" t="str">
        <f>IF('別記第４号様式（基本情報入力シート）'!W46="","",'別記第４号様式（基本情報入力シート）'!W46)</f>
        <v/>
      </c>
      <c r="F21" s="323" t="str">
        <f>IF('別記第４号様式（基本情報入力シート）'!X46="","",'別記第４号様式（基本情報入力シート）'!X46)</f>
        <v/>
      </c>
      <c r="G21" s="323" t="str">
        <f>IF('別記第４号様式（基本情報入力シート）'!Y46="","",'別記第４号様式（基本情報入力シート）'!Y46)</f>
        <v/>
      </c>
      <c r="H21" s="353"/>
      <c r="I21" s="363"/>
      <c r="J21" s="372"/>
      <c r="K21" s="384" t="str">
        <f>IF(H21="","",H21*VLOOKUP(G21,'【参考】数式用'!$A$4:$R$54,MATCH(P21,'【参考】数式用'!$M$3:$R$3,0)+12,FALSE))</f>
        <v/>
      </c>
      <c r="L21" s="391" t="str">
        <f>IF(H21="","",H21*VLOOKUP(G21,'【参考】数式用'!$A$4:$R$54,MATCH(Q21,'【参考】数式用'!$M$3:$R$3,0)+12,FALSE))</f>
        <v/>
      </c>
      <c r="O21" s="287" t="e">
        <f>VLOOKUP(G21,'【参考】数式用'!$A$4:$F$54,6,FALSE)</f>
        <v>#N/A</v>
      </c>
      <c r="P21" s="1" t="str">
        <f t="shared" si="0"/>
        <v>（①＋②）/（）</v>
      </c>
      <c r="Q21" s="1" t="str">
        <f t="shared" si="1"/>
        <v>③/（）</v>
      </c>
    </row>
    <row r="22" spans="1:17" ht="36.75" customHeight="1">
      <c r="A22" s="302">
        <f t="shared" si="2"/>
        <v>8</v>
      </c>
      <c r="B22" s="316" t="str">
        <f>IF('別記第４号様式（基本情報入力シート）'!C47="","",'別記第４号様式（基本情報入力シート）'!C47)</f>
        <v/>
      </c>
      <c r="C22" s="323" t="str">
        <f>IF('別記第４号様式（基本情報入力シート）'!M47="","",'別記第４号様式（基本情報入力シート）'!M47)</f>
        <v/>
      </c>
      <c r="D22" s="323" t="str">
        <f>IF('別記第４号様式（基本情報入力シート）'!R47="","",'別記第４号様式（基本情報入力シート）'!R47)</f>
        <v/>
      </c>
      <c r="E22" s="323" t="str">
        <f>IF('別記第４号様式（基本情報入力シート）'!W47="","",'別記第４号様式（基本情報入力シート）'!W47)</f>
        <v/>
      </c>
      <c r="F22" s="323" t="str">
        <f>IF('別記第４号様式（基本情報入力シート）'!X47="","",'別記第４号様式（基本情報入力シート）'!X47)</f>
        <v/>
      </c>
      <c r="G22" s="346" t="str">
        <f>IF('別記第４号様式（基本情報入力シート）'!Y47="","",'別記第４号様式（基本情報入力シート）'!Y47)</f>
        <v/>
      </c>
      <c r="H22" s="353"/>
      <c r="I22" s="363"/>
      <c r="J22" s="372"/>
      <c r="K22" s="384" t="str">
        <f>IF(H22="","",H22*VLOOKUP(G22,'【参考】数式用'!$A$4:$R$54,MATCH(P22,'【参考】数式用'!$M$3:$R$3,0)+12,FALSE))</f>
        <v/>
      </c>
      <c r="L22" s="391" t="str">
        <f>IF(H22="","",H22*VLOOKUP(G22,'【参考】数式用'!$A$4:$R$54,MATCH(Q22,'【参考】数式用'!$M$3:$R$3,0)+12,FALSE))</f>
        <v/>
      </c>
      <c r="O22" s="287" t="e">
        <f>VLOOKUP(G22,'【参考】数式用'!$A$4:$F$54,6,FALSE)</f>
        <v>#N/A</v>
      </c>
      <c r="P22" s="1" t="str">
        <f t="shared" si="0"/>
        <v>（①＋②）/（）</v>
      </c>
      <c r="Q22" s="1" t="str">
        <f t="shared" si="1"/>
        <v>③/（）</v>
      </c>
    </row>
    <row r="23" spans="1:17" ht="36.75" customHeight="1">
      <c r="A23" s="302">
        <f t="shared" si="2"/>
        <v>9</v>
      </c>
      <c r="B23" s="316" t="str">
        <f>IF('別記第４号様式（基本情報入力シート）'!C48="","",'別記第４号様式（基本情報入力シート）'!C48)</f>
        <v/>
      </c>
      <c r="C23" s="323" t="str">
        <f>IF('別記第４号様式（基本情報入力シート）'!M48="","",'別記第４号様式（基本情報入力シート）'!M48)</f>
        <v/>
      </c>
      <c r="D23" s="323" t="str">
        <f>IF('別記第４号様式（基本情報入力シート）'!R48="","",'別記第４号様式（基本情報入力シート）'!R48)</f>
        <v/>
      </c>
      <c r="E23" s="323" t="str">
        <f>IF('別記第４号様式（基本情報入力シート）'!W48="","",'別記第４号様式（基本情報入力シート）'!W48)</f>
        <v/>
      </c>
      <c r="F23" s="323" t="str">
        <f>IF('別記第４号様式（基本情報入力シート）'!X48="","",'別記第４号様式（基本情報入力シート）'!X48)</f>
        <v/>
      </c>
      <c r="G23" s="323" t="str">
        <f>IF('別記第４号様式（基本情報入力シート）'!Y48="","",'別記第４号様式（基本情報入力シート）'!Y48)</f>
        <v/>
      </c>
      <c r="H23" s="354"/>
      <c r="I23" s="364"/>
      <c r="J23" s="372"/>
      <c r="K23" s="384" t="str">
        <f>IF(H23="","",H23*VLOOKUP(G23,'【参考】数式用'!$A$4:$R$54,MATCH(P23,'【参考】数式用'!$M$3:$R$3,0)+12,FALSE))</f>
        <v/>
      </c>
      <c r="L23" s="391" t="str">
        <f>IF(H23="","",H23*VLOOKUP(G23,'【参考】数式用'!$A$4:$R$54,MATCH(Q23,'【参考】数式用'!$M$3:$R$3,0)+12,FALSE))</f>
        <v/>
      </c>
      <c r="O23" s="287" t="e">
        <f>VLOOKUP(G23,'【参考】数式用'!$A$4:$F$54,6,FALSE)</f>
        <v>#N/A</v>
      </c>
      <c r="P23" s="1" t="str">
        <f t="shared" si="0"/>
        <v>（①＋②）/（）</v>
      </c>
      <c r="Q23" s="1" t="str">
        <f t="shared" si="1"/>
        <v>③/（）</v>
      </c>
    </row>
    <row r="24" spans="1:17" ht="36.75" customHeight="1">
      <c r="A24" s="302">
        <f t="shared" si="2"/>
        <v>10</v>
      </c>
      <c r="B24" s="316" t="str">
        <f>IF('別記第４号様式（基本情報入力シート）'!C49="","",'別記第４号様式（基本情報入力シート）'!C49)</f>
        <v/>
      </c>
      <c r="C24" s="323" t="str">
        <f>IF('別記第４号様式（基本情報入力シート）'!M49="","",'別記第４号様式（基本情報入力シート）'!M49)</f>
        <v/>
      </c>
      <c r="D24" s="323" t="str">
        <f>IF('別記第４号様式（基本情報入力シート）'!R49="","",'別記第４号様式（基本情報入力シート）'!R49)</f>
        <v/>
      </c>
      <c r="E24" s="323" t="str">
        <f>IF('別記第４号様式（基本情報入力シート）'!W49="","",'別記第４号様式（基本情報入力シート）'!W49)</f>
        <v/>
      </c>
      <c r="F24" s="323" t="str">
        <f>IF('別記第４号様式（基本情報入力シート）'!X49="","",'別記第４号様式（基本情報入力シート）'!X49)</f>
        <v/>
      </c>
      <c r="G24" s="346" t="str">
        <f>IF('別記第４号様式（基本情報入力シート）'!Y49="","",'別記第４号様式（基本情報入力シート）'!Y49)</f>
        <v/>
      </c>
      <c r="H24" s="353"/>
      <c r="I24" s="363"/>
      <c r="J24" s="372"/>
      <c r="K24" s="384" t="str">
        <f>IF(H24="","",H24*VLOOKUP(G24,'【参考】数式用'!$A$4:$R$54,MATCH(P24,'【参考】数式用'!$M$3:$R$3,0)+12,FALSE))</f>
        <v/>
      </c>
      <c r="L24" s="391" t="str">
        <f>IF(H24="","",H24*VLOOKUP(G24,'【参考】数式用'!$A$4:$R$54,MATCH(Q24,'【参考】数式用'!$M$3:$R$3,0)+12,FALSE))</f>
        <v/>
      </c>
      <c r="O24" s="287" t="e">
        <f>VLOOKUP(G24,'【参考】数式用'!$A$4:$F$54,6,FALSE)</f>
        <v>#N/A</v>
      </c>
      <c r="P24" s="1" t="str">
        <f t="shared" si="0"/>
        <v>（①＋②）/（）</v>
      </c>
      <c r="Q24" s="1" t="str">
        <f t="shared" si="1"/>
        <v>③/（）</v>
      </c>
    </row>
    <row r="25" spans="1:17" ht="36.75" customHeight="1">
      <c r="A25" s="302">
        <f t="shared" si="2"/>
        <v>11</v>
      </c>
      <c r="B25" s="316" t="str">
        <f>IF('別記第４号様式（基本情報入力シート）'!C50="","",'別記第４号様式（基本情報入力シート）'!C50)</f>
        <v/>
      </c>
      <c r="C25" s="323" t="str">
        <f>IF('別記第４号様式（基本情報入力シート）'!M50="","",'別記第４号様式（基本情報入力シート）'!M50)</f>
        <v/>
      </c>
      <c r="D25" s="323" t="str">
        <f>IF('別記第４号様式（基本情報入力シート）'!R50="","",'別記第４号様式（基本情報入力シート）'!R50)</f>
        <v/>
      </c>
      <c r="E25" s="323" t="str">
        <f>IF('別記第４号様式（基本情報入力シート）'!W50="","",'別記第４号様式（基本情報入力シート）'!W50)</f>
        <v/>
      </c>
      <c r="F25" s="323" t="str">
        <f>IF('別記第４号様式（基本情報入力シート）'!X50="","",'別記第４号様式（基本情報入力シート）'!X50)</f>
        <v/>
      </c>
      <c r="G25" s="323" t="str">
        <f>IF('別記第４号様式（基本情報入力シート）'!Y50="","",'別記第４号様式（基本情報入力シート）'!Y50)</f>
        <v/>
      </c>
      <c r="H25" s="353"/>
      <c r="I25" s="363"/>
      <c r="J25" s="373"/>
      <c r="K25" s="384" t="str">
        <f>IF(H25="","",H25*VLOOKUP(G25,'【参考】数式用'!$A$4:$R$54,MATCH(P25,'【参考】数式用'!$M$3:$R$3,0)+12,FALSE))</f>
        <v/>
      </c>
      <c r="L25" s="391" t="str">
        <f>IF(H25="","",H25*VLOOKUP(G25,'【参考】数式用'!$A$4:$R$54,MATCH(Q25,'【参考】数式用'!$M$3:$R$3,0)+12,FALSE))</f>
        <v/>
      </c>
      <c r="O25" s="287" t="e">
        <f>VLOOKUP(G25,'【参考】数式用'!$A$4:$F$54,6,FALSE)</f>
        <v>#N/A</v>
      </c>
      <c r="P25" s="1" t="str">
        <f t="shared" si="0"/>
        <v>（①＋②）/（）</v>
      </c>
      <c r="Q25" s="1" t="str">
        <f t="shared" si="1"/>
        <v>③/（）</v>
      </c>
    </row>
    <row r="26" spans="1:17" ht="36.75" customHeight="1">
      <c r="A26" s="302">
        <f t="shared" si="2"/>
        <v>12</v>
      </c>
      <c r="B26" s="316" t="str">
        <f>IF('別記第４号様式（基本情報入力シート）'!C51="","",'別記第４号様式（基本情報入力シート）'!C51)</f>
        <v/>
      </c>
      <c r="C26" s="323" t="str">
        <f>IF('別記第４号様式（基本情報入力シート）'!M51="","",'別記第４号様式（基本情報入力シート）'!M51)</f>
        <v/>
      </c>
      <c r="D26" s="323" t="str">
        <f>IF('別記第４号様式（基本情報入力シート）'!R51="","",'別記第４号様式（基本情報入力シート）'!R51)</f>
        <v/>
      </c>
      <c r="E26" s="323" t="str">
        <f>IF('別記第４号様式（基本情報入力シート）'!W51="","",'別記第４号様式（基本情報入力シート）'!W51)</f>
        <v/>
      </c>
      <c r="F26" s="323" t="str">
        <f>IF('別記第４号様式（基本情報入力シート）'!X51="","",'別記第４号様式（基本情報入力シート）'!X51)</f>
        <v/>
      </c>
      <c r="G26" s="346" t="str">
        <f>IF('別記第４号様式（基本情報入力シート）'!Y51="","",'別記第４号様式（基本情報入力シート）'!Y51)</f>
        <v/>
      </c>
      <c r="H26" s="354"/>
      <c r="I26" s="364"/>
      <c r="J26" s="372"/>
      <c r="K26" s="384" t="str">
        <f>IF(H26="","",H26*VLOOKUP(G26,'【参考】数式用'!$A$4:$R$54,MATCH(P26,'【参考】数式用'!$M$3:$R$3,0)+12,FALSE))</f>
        <v/>
      </c>
      <c r="L26" s="391" t="str">
        <f>IF(H26="","",H26*VLOOKUP(G26,'【参考】数式用'!$A$4:$R$54,MATCH(Q26,'【参考】数式用'!$M$3:$R$3,0)+12,FALSE))</f>
        <v/>
      </c>
      <c r="O26" s="287" t="e">
        <f>VLOOKUP(G26,'【参考】数式用'!$A$4:$F$54,6,FALSE)</f>
        <v>#N/A</v>
      </c>
      <c r="P26" s="1" t="str">
        <f t="shared" si="0"/>
        <v>（①＋②）/（）</v>
      </c>
      <c r="Q26" s="1" t="str">
        <f t="shared" si="1"/>
        <v>③/（）</v>
      </c>
    </row>
    <row r="27" spans="1:17" ht="36.75" customHeight="1">
      <c r="A27" s="302">
        <f t="shared" si="2"/>
        <v>13</v>
      </c>
      <c r="B27" s="316" t="str">
        <f>IF('別記第４号様式（基本情報入力シート）'!C52="","",'別記第４号様式（基本情報入力シート）'!C52)</f>
        <v/>
      </c>
      <c r="C27" s="323" t="str">
        <f>IF('別記第４号様式（基本情報入力シート）'!M52="","",'別記第４号様式（基本情報入力シート）'!M52)</f>
        <v/>
      </c>
      <c r="D27" s="323" t="str">
        <f>IF('別記第４号様式（基本情報入力シート）'!R52="","",'別記第４号様式（基本情報入力シート）'!R52)</f>
        <v/>
      </c>
      <c r="E27" s="323" t="str">
        <f>IF('別記第４号様式（基本情報入力シート）'!W52="","",'別記第４号様式（基本情報入力シート）'!W52)</f>
        <v/>
      </c>
      <c r="F27" s="323" t="str">
        <f>IF('別記第４号様式（基本情報入力シート）'!X52="","",'別記第４号様式（基本情報入力シート）'!X52)</f>
        <v/>
      </c>
      <c r="G27" s="323" t="str">
        <f>IF('別記第４号様式（基本情報入力シート）'!Y52="","",'別記第４号様式（基本情報入力シート）'!Y52)</f>
        <v/>
      </c>
      <c r="H27" s="353"/>
      <c r="I27" s="363"/>
      <c r="J27" s="372"/>
      <c r="K27" s="384" t="str">
        <f>IF(H27="","",H27*VLOOKUP(G27,'【参考】数式用'!$A$4:$R$54,MATCH(P27,'【参考】数式用'!$M$3:$R$3,0)+12,FALSE))</f>
        <v/>
      </c>
      <c r="L27" s="391" t="str">
        <f>IF(H27="","",H27*VLOOKUP(G27,'【参考】数式用'!$A$4:$R$54,MATCH(Q27,'【参考】数式用'!$M$3:$R$3,0)+12,FALSE))</f>
        <v/>
      </c>
      <c r="O27" s="287" t="e">
        <f>VLOOKUP(G27,'【参考】数式用'!$A$4:$F$54,6,FALSE)</f>
        <v>#N/A</v>
      </c>
      <c r="P27" s="1" t="str">
        <f t="shared" si="0"/>
        <v>（①＋②）/（）</v>
      </c>
      <c r="Q27" s="1" t="str">
        <f t="shared" si="1"/>
        <v>③/（）</v>
      </c>
    </row>
    <row r="28" spans="1:17" ht="36.75" customHeight="1">
      <c r="A28" s="302">
        <f t="shared" si="2"/>
        <v>14</v>
      </c>
      <c r="B28" s="316" t="str">
        <f>IF('別記第４号様式（基本情報入力シート）'!C53="","",'別記第４号様式（基本情報入力シート）'!C53)</f>
        <v/>
      </c>
      <c r="C28" s="323" t="str">
        <f>IF('別記第４号様式（基本情報入力シート）'!M53="","",'別記第４号様式（基本情報入力シート）'!M53)</f>
        <v/>
      </c>
      <c r="D28" s="323" t="str">
        <f>IF('別記第４号様式（基本情報入力シート）'!R53="","",'別記第４号様式（基本情報入力シート）'!R53)</f>
        <v/>
      </c>
      <c r="E28" s="323" t="str">
        <f>IF('別記第４号様式（基本情報入力シート）'!W53="","",'別記第４号様式（基本情報入力シート）'!W53)</f>
        <v/>
      </c>
      <c r="F28" s="323" t="str">
        <f>IF('別記第４号様式（基本情報入力シート）'!X53="","",'別記第４号様式（基本情報入力シート）'!X53)</f>
        <v/>
      </c>
      <c r="G28" s="346" t="str">
        <f>IF('別記第４号様式（基本情報入力シート）'!Y53="","",'別記第４号様式（基本情報入力シート）'!Y53)</f>
        <v/>
      </c>
      <c r="H28" s="353"/>
      <c r="I28" s="363"/>
      <c r="J28" s="372"/>
      <c r="K28" s="384" t="str">
        <f>IF(H28="","",H28*VLOOKUP(G28,'【参考】数式用'!$A$4:$R$54,MATCH(P28,'【参考】数式用'!$M$3:$R$3,0)+12,FALSE))</f>
        <v/>
      </c>
      <c r="L28" s="391" t="str">
        <f>IF(H28="","",H28*VLOOKUP(G28,'【参考】数式用'!$A$4:$R$54,MATCH(Q28,'【参考】数式用'!$M$3:$R$3,0)+12,FALSE))</f>
        <v/>
      </c>
      <c r="O28" s="287" t="e">
        <f>VLOOKUP(G28,'【参考】数式用'!$A$4:$F$54,6,FALSE)</f>
        <v>#N/A</v>
      </c>
      <c r="P28" s="1" t="str">
        <f t="shared" si="0"/>
        <v>（①＋②）/（）</v>
      </c>
      <c r="Q28" s="1" t="str">
        <f t="shared" si="1"/>
        <v>③/（）</v>
      </c>
    </row>
    <row r="29" spans="1:17" ht="36.75" customHeight="1">
      <c r="A29" s="302">
        <f t="shared" si="2"/>
        <v>15</v>
      </c>
      <c r="B29" s="316" t="str">
        <f>IF('別記第４号様式（基本情報入力シート）'!C54="","",'別記第４号様式（基本情報入力シート）'!C54)</f>
        <v/>
      </c>
      <c r="C29" s="323" t="str">
        <f>IF('別記第４号様式（基本情報入力シート）'!M54="","",'別記第４号様式（基本情報入力シート）'!M54)</f>
        <v/>
      </c>
      <c r="D29" s="323" t="str">
        <f>IF('別記第４号様式（基本情報入力シート）'!R54="","",'別記第４号様式（基本情報入力シート）'!R54)</f>
        <v/>
      </c>
      <c r="E29" s="323" t="str">
        <f>IF('別記第４号様式（基本情報入力シート）'!W54="","",'別記第４号様式（基本情報入力シート）'!W54)</f>
        <v/>
      </c>
      <c r="F29" s="323" t="str">
        <f>IF('別記第４号様式（基本情報入力シート）'!X54="","",'別記第４号様式（基本情報入力シート）'!X54)</f>
        <v/>
      </c>
      <c r="G29" s="323" t="str">
        <f>IF('別記第４号様式（基本情報入力シート）'!Y54="","",'別記第４号様式（基本情報入力シート）'!Y54)</f>
        <v/>
      </c>
      <c r="H29" s="354"/>
      <c r="I29" s="364"/>
      <c r="J29" s="372"/>
      <c r="K29" s="384" t="str">
        <f>IF(H29="","",H29*VLOOKUP(G29,'【参考】数式用'!$A$4:$R$54,MATCH(P29,'【参考】数式用'!$M$3:$R$3,0)+12,FALSE))</f>
        <v/>
      </c>
      <c r="L29" s="391" t="str">
        <f>IF(H29="","",H29*VLOOKUP(G29,'【参考】数式用'!$A$4:$R$54,MATCH(Q29,'【参考】数式用'!$M$3:$R$3,0)+12,FALSE))</f>
        <v/>
      </c>
      <c r="O29" s="287" t="e">
        <f>VLOOKUP(G29,'【参考】数式用'!$A$4:$F$54,6,FALSE)</f>
        <v>#N/A</v>
      </c>
      <c r="P29" s="1" t="str">
        <f t="shared" si="0"/>
        <v>（①＋②）/（）</v>
      </c>
      <c r="Q29" s="1" t="str">
        <f t="shared" si="1"/>
        <v>③/（）</v>
      </c>
    </row>
    <row r="30" spans="1:17" ht="36.75" customHeight="1">
      <c r="A30" s="302">
        <f t="shared" si="2"/>
        <v>16</v>
      </c>
      <c r="B30" s="316" t="str">
        <f>IF('別記第４号様式（基本情報入力シート）'!C55="","",'別記第４号様式（基本情報入力シート）'!C55)</f>
        <v/>
      </c>
      <c r="C30" s="323" t="str">
        <f>IF('別記第４号様式（基本情報入力シート）'!M55="","",'別記第４号様式（基本情報入力シート）'!M55)</f>
        <v/>
      </c>
      <c r="D30" s="323" t="str">
        <f>IF('別記第４号様式（基本情報入力シート）'!R55="","",'別記第４号様式（基本情報入力シート）'!R55)</f>
        <v/>
      </c>
      <c r="E30" s="323" t="str">
        <f>IF('別記第４号様式（基本情報入力シート）'!W55="","",'別記第４号様式（基本情報入力シート）'!W55)</f>
        <v/>
      </c>
      <c r="F30" s="323" t="str">
        <f>IF('別記第４号様式（基本情報入力シート）'!X55="","",'別記第４号様式（基本情報入力シート）'!X55)</f>
        <v/>
      </c>
      <c r="G30" s="346" t="str">
        <f>IF('別記第４号様式（基本情報入力シート）'!Y55="","",'別記第４号様式（基本情報入力シート）'!Y55)</f>
        <v/>
      </c>
      <c r="H30" s="353"/>
      <c r="I30" s="363"/>
      <c r="J30" s="372"/>
      <c r="K30" s="384" t="str">
        <f>IF(H30="","",H30*VLOOKUP(G30,'【参考】数式用'!$A$4:$R$54,MATCH(P30,'【参考】数式用'!$M$3:$R$3,0)+12,FALSE))</f>
        <v/>
      </c>
      <c r="L30" s="391" t="str">
        <f>IF(H30="","",H30*VLOOKUP(G30,'【参考】数式用'!$A$4:$R$54,MATCH(Q30,'【参考】数式用'!$M$3:$R$3,0)+12,FALSE))</f>
        <v/>
      </c>
      <c r="O30" s="287" t="e">
        <f>VLOOKUP(G30,'【参考】数式用'!$A$4:$F$54,6,FALSE)</f>
        <v>#N/A</v>
      </c>
      <c r="P30" s="1" t="str">
        <f t="shared" si="0"/>
        <v>（①＋②）/（）</v>
      </c>
      <c r="Q30" s="1" t="str">
        <f t="shared" si="1"/>
        <v>③/（）</v>
      </c>
    </row>
    <row r="31" spans="1:17" ht="36.75" customHeight="1">
      <c r="A31" s="302">
        <f t="shared" si="2"/>
        <v>17</v>
      </c>
      <c r="B31" s="316" t="str">
        <f>IF('別記第４号様式（基本情報入力シート）'!C56="","",'別記第４号様式（基本情報入力シート）'!C56)</f>
        <v/>
      </c>
      <c r="C31" s="323" t="str">
        <f>IF('別記第４号様式（基本情報入力シート）'!M56="","",'別記第４号様式（基本情報入力シート）'!M56)</f>
        <v/>
      </c>
      <c r="D31" s="323" t="str">
        <f>IF('別記第４号様式（基本情報入力シート）'!R56="","",'別記第４号様式（基本情報入力シート）'!R56)</f>
        <v/>
      </c>
      <c r="E31" s="323" t="str">
        <f>IF('別記第４号様式（基本情報入力シート）'!W56="","",'別記第４号様式（基本情報入力シート）'!W56)</f>
        <v/>
      </c>
      <c r="F31" s="323" t="str">
        <f>IF('別記第４号様式（基本情報入力シート）'!X56="","",'別記第４号様式（基本情報入力シート）'!X56)</f>
        <v/>
      </c>
      <c r="G31" s="323" t="str">
        <f>IF('別記第４号様式（基本情報入力シート）'!Y56="","",'別記第４号様式（基本情報入力シート）'!Y56)</f>
        <v/>
      </c>
      <c r="H31" s="353"/>
      <c r="I31" s="363"/>
      <c r="J31" s="373"/>
      <c r="K31" s="384" t="str">
        <f>IF(H31="","",H31*VLOOKUP(G31,'【参考】数式用'!$A$4:$R$54,MATCH(P31,'【参考】数式用'!$M$3:$R$3,0)+12,FALSE))</f>
        <v/>
      </c>
      <c r="L31" s="391" t="str">
        <f>IF(H31="","",H31*VLOOKUP(G31,'【参考】数式用'!$A$4:$R$54,MATCH(Q31,'【参考】数式用'!$M$3:$R$3,0)+12,FALSE))</f>
        <v/>
      </c>
      <c r="O31" s="287" t="e">
        <f>VLOOKUP(G31,'【参考】数式用'!$A$4:$F$54,6,FALSE)</f>
        <v>#N/A</v>
      </c>
      <c r="P31" s="1" t="str">
        <f t="shared" si="0"/>
        <v>（①＋②）/（）</v>
      </c>
      <c r="Q31" s="1" t="str">
        <f t="shared" si="1"/>
        <v>③/（）</v>
      </c>
    </row>
    <row r="32" spans="1:17" ht="36.75" customHeight="1">
      <c r="A32" s="302">
        <f t="shared" si="2"/>
        <v>18</v>
      </c>
      <c r="B32" s="316" t="str">
        <f>IF('別記第４号様式（基本情報入力シート）'!C57="","",'別記第４号様式（基本情報入力シート）'!C57)</f>
        <v/>
      </c>
      <c r="C32" s="323" t="str">
        <f>IF('別記第４号様式（基本情報入力シート）'!M57="","",'別記第４号様式（基本情報入力シート）'!M57)</f>
        <v/>
      </c>
      <c r="D32" s="323" t="str">
        <f>IF('別記第４号様式（基本情報入力シート）'!R57="","",'別記第４号様式（基本情報入力シート）'!R57)</f>
        <v/>
      </c>
      <c r="E32" s="323" t="str">
        <f>IF('別記第４号様式（基本情報入力シート）'!W57="","",'別記第４号様式（基本情報入力シート）'!W57)</f>
        <v/>
      </c>
      <c r="F32" s="323" t="str">
        <f>IF('別記第４号様式（基本情報入力シート）'!X57="","",'別記第４号様式（基本情報入力シート）'!X57)</f>
        <v/>
      </c>
      <c r="G32" s="346" t="str">
        <f>IF('別記第４号様式（基本情報入力シート）'!Y57="","",'別記第４号様式（基本情報入力シート）'!Y57)</f>
        <v/>
      </c>
      <c r="H32" s="354"/>
      <c r="I32" s="364"/>
      <c r="J32" s="372"/>
      <c r="K32" s="384" t="str">
        <f>IF(H32="","",H32*VLOOKUP(G32,'【参考】数式用'!$A$4:$R$54,MATCH(P32,'【参考】数式用'!$M$3:$R$3,0)+12,FALSE))</f>
        <v/>
      </c>
      <c r="L32" s="391" t="str">
        <f>IF(H32="","",H32*VLOOKUP(G32,'【参考】数式用'!$A$4:$R$54,MATCH(Q32,'【参考】数式用'!$M$3:$R$3,0)+12,FALSE))</f>
        <v/>
      </c>
      <c r="O32" s="287" t="e">
        <f>VLOOKUP(G32,'【参考】数式用'!$A$4:$F$54,6,FALSE)</f>
        <v>#N/A</v>
      </c>
      <c r="P32" s="1" t="str">
        <f t="shared" si="0"/>
        <v>（①＋②）/（）</v>
      </c>
      <c r="Q32" s="1" t="str">
        <f t="shared" si="1"/>
        <v>③/（）</v>
      </c>
    </row>
    <row r="33" spans="1:17" ht="36.75" customHeight="1">
      <c r="A33" s="302">
        <f t="shared" si="2"/>
        <v>19</v>
      </c>
      <c r="B33" s="316" t="str">
        <f>IF('別記第４号様式（基本情報入力シート）'!C58="","",'別記第４号様式（基本情報入力シート）'!C58)</f>
        <v/>
      </c>
      <c r="C33" s="323" t="str">
        <f>IF('別記第４号様式（基本情報入力シート）'!M58="","",'別記第４号様式（基本情報入力シート）'!M58)</f>
        <v/>
      </c>
      <c r="D33" s="323" t="str">
        <f>IF('別記第４号様式（基本情報入力シート）'!R58="","",'別記第４号様式（基本情報入力シート）'!R58)</f>
        <v/>
      </c>
      <c r="E33" s="323" t="str">
        <f>IF('別記第４号様式（基本情報入力シート）'!W58="","",'別記第４号様式（基本情報入力シート）'!W58)</f>
        <v/>
      </c>
      <c r="F33" s="323" t="str">
        <f>IF('別記第４号様式（基本情報入力シート）'!X58="","",'別記第４号様式（基本情報入力シート）'!X58)</f>
        <v/>
      </c>
      <c r="G33" s="323" t="str">
        <f>IF('別記第４号様式（基本情報入力シート）'!Y58="","",'別記第４号様式（基本情報入力シート）'!Y58)</f>
        <v/>
      </c>
      <c r="H33" s="353"/>
      <c r="I33" s="363"/>
      <c r="J33" s="372"/>
      <c r="K33" s="384" t="str">
        <f>IF(H33="","",H33*VLOOKUP(G33,'【参考】数式用'!$A$4:$R$54,MATCH(P33,'【参考】数式用'!$M$3:$R$3,0)+12,FALSE))</f>
        <v/>
      </c>
      <c r="L33" s="391" t="str">
        <f>IF(H33="","",H33*VLOOKUP(G33,'【参考】数式用'!$A$4:$R$54,MATCH(Q33,'【参考】数式用'!$M$3:$R$3,0)+12,FALSE))</f>
        <v/>
      </c>
      <c r="O33" s="287" t="e">
        <f>VLOOKUP(G33,'【参考】数式用'!$A$4:$F$54,6,FALSE)</f>
        <v>#N/A</v>
      </c>
      <c r="P33" s="1" t="str">
        <f t="shared" si="0"/>
        <v>（①＋②）/（）</v>
      </c>
      <c r="Q33" s="1" t="str">
        <f t="shared" si="1"/>
        <v>③/（）</v>
      </c>
    </row>
    <row r="34" spans="1:17" ht="36.75" customHeight="1">
      <c r="A34" s="302">
        <f t="shared" si="2"/>
        <v>20</v>
      </c>
      <c r="B34" s="316" t="str">
        <f>IF('別記第４号様式（基本情報入力シート）'!C59="","",'別記第４号様式（基本情報入力シート）'!C59)</f>
        <v/>
      </c>
      <c r="C34" s="323" t="str">
        <f>IF('別記第４号様式（基本情報入力シート）'!M59="","",'別記第４号様式（基本情報入力シート）'!M59)</f>
        <v/>
      </c>
      <c r="D34" s="323" t="str">
        <f>IF('別記第４号様式（基本情報入力シート）'!R59="","",'別記第４号様式（基本情報入力シート）'!R59)</f>
        <v/>
      </c>
      <c r="E34" s="323" t="str">
        <f>IF('別記第４号様式（基本情報入力シート）'!W59="","",'別記第４号様式（基本情報入力シート）'!W59)</f>
        <v/>
      </c>
      <c r="F34" s="323" t="str">
        <f>IF('別記第４号様式（基本情報入力シート）'!X59="","",'別記第４号様式（基本情報入力シート）'!X59)</f>
        <v/>
      </c>
      <c r="G34" s="346" t="str">
        <f>IF('別記第４号様式（基本情報入力シート）'!Y59="","",'別記第４号様式（基本情報入力シート）'!Y59)</f>
        <v/>
      </c>
      <c r="H34" s="353"/>
      <c r="I34" s="363"/>
      <c r="J34" s="372"/>
      <c r="K34" s="384" t="str">
        <f>IF(H34="","",H34*VLOOKUP(G34,'【参考】数式用'!$A$4:$R$54,MATCH(P34,'【参考】数式用'!$M$3:$R$3,0)+12,FALSE))</f>
        <v/>
      </c>
      <c r="L34" s="391" t="str">
        <f>IF(H34="","",H34*VLOOKUP(G34,'【参考】数式用'!$A$4:$R$54,MATCH(Q34,'【参考】数式用'!$M$3:$R$3,0)+12,FALSE))</f>
        <v/>
      </c>
      <c r="O34" s="287" t="e">
        <f>VLOOKUP(G34,'【参考】数式用'!$A$4:$F$54,6,FALSE)</f>
        <v>#N/A</v>
      </c>
      <c r="P34" s="1" t="str">
        <f t="shared" si="0"/>
        <v>（①＋②）/（）</v>
      </c>
      <c r="Q34" s="1" t="str">
        <f t="shared" si="1"/>
        <v>③/（）</v>
      </c>
    </row>
    <row r="35" spans="1:17" ht="36.75" customHeight="1">
      <c r="A35" s="302">
        <f t="shared" si="2"/>
        <v>21</v>
      </c>
      <c r="B35" s="316" t="str">
        <f>IF('別記第４号様式（基本情報入力シート）'!C60="","",'別記第４号様式（基本情報入力シート）'!C60)</f>
        <v/>
      </c>
      <c r="C35" s="323" t="str">
        <f>IF('別記第４号様式（基本情報入力シート）'!M60="","",'別記第４号様式（基本情報入力シート）'!M60)</f>
        <v/>
      </c>
      <c r="D35" s="323" t="str">
        <f>IF('別記第４号様式（基本情報入力シート）'!R60="","",'別記第４号様式（基本情報入力シート）'!R60)</f>
        <v/>
      </c>
      <c r="E35" s="323" t="str">
        <f>IF('別記第４号様式（基本情報入力シート）'!W60="","",'別記第４号様式（基本情報入力シート）'!W60)</f>
        <v/>
      </c>
      <c r="F35" s="323" t="str">
        <f>IF('別記第４号様式（基本情報入力シート）'!X60="","",'別記第４号様式（基本情報入力シート）'!X60)</f>
        <v/>
      </c>
      <c r="G35" s="323" t="str">
        <f>IF('別記第４号様式（基本情報入力シート）'!Y60="","",'別記第４号様式（基本情報入力シート）'!Y60)</f>
        <v/>
      </c>
      <c r="H35" s="354"/>
      <c r="I35" s="364"/>
      <c r="J35" s="372"/>
      <c r="K35" s="384" t="str">
        <f>IF(H35="","",H35*VLOOKUP(G35,'【参考】数式用'!$A$4:$R$54,MATCH(P35,'【参考】数式用'!$M$3:$R$3,0)+12,FALSE))</f>
        <v/>
      </c>
      <c r="L35" s="391" t="str">
        <f>IF(H35="","",H35*VLOOKUP(G35,'【参考】数式用'!$A$4:$R$54,MATCH(Q35,'【参考】数式用'!$M$3:$R$3,0)+12,FALSE))</f>
        <v/>
      </c>
      <c r="O35" s="287" t="e">
        <f>VLOOKUP(G35,'【参考】数式用'!$A$4:$F$54,6,FALSE)</f>
        <v>#N/A</v>
      </c>
      <c r="P35" s="1" t="str">
        <f t="shared" si="0"/>
        <v>（①＋②）/（）</v>
      </c>
      <c r="Q35" s="1" t="str">
        <f t="shared" si="1"/>
        <v>③/（）</v>
      </c>
    </row>
    <row r="36" spans="1:17" ht="36.75" customHeight="1">
      <c r="A36" s="302">
        <f t="shared" si="2"/>
        <v>22</v>
      </c>
      <c r="B36" s="316" t="str">
        <f>IF('別記第４号様式（基本情報入力シート）'!C61="","",'別記第４号様式（基本情報入力シート）'!C61)</f>
        <v/>
      </c>
      <c r="C36" s="323" t="str">
        <f>IF('別記第４号様式（基本情報入力シート）'!M61="","",'別記第４号様式（基本情報入力シート）'!M61)</f>
        <v/>
      </c>
      <c r="D36" s="323" t="str">
        <f>IF('別記第４号様式（基本情報入力シート）'!R61="","",'別記第４号様式（基本情報入力シート）'!R61)</f>
        <v/>
      </c>
      <c r="E36" s="323" t="str">
        <f>IF('別記第４号様式（基本情報入力シート）'!W61="","",'別記第４号様式（基本情報入力シート）'!W61)</f>
        <v/>
      </c>
      <c r="F36" s="323" t="str">
        <f>IF('別記第４号様式（基本情報入力シート）'!X61="","",'別記第４号様式（基本情報入力シート）'!X61)</f>
        <v/>
      </c>
      <c r="G36" s="346" t="str">
        <f>IF('別記第４号様式（基本情報入力シート）'!Y61="","",'別記第４号様式（基本情報入力シート）'!Y61)</f>
        <v/>
      </c>
      <c r="H36" s="353"/>
      <c r="I36" s="363"/>
      <c r="J36" s="372"/>
      <c r="K36" s="384" t="str">
        <f>IF(H36="","",H36*VLOOKUP(G36,'【参考】数式用'!$A$4:$R$54,MATCH(P36,'【参考】数式用'!$M$3:$R$3,0)+12,FALSE))</f>
        <v/>
      </c>
      <c r="L36" s="391" t="str">
        <f>IF(H36="","",H36*VLOOKUP(G36,'【参考】数式用'!$A$4:$R$54,MATCH(Q36,'【参考】数式用'!$M$3:$R$3,0)+12,FALSE))</f>
        <v/>
      </c>
      <c r="O36" s="287" t="e">
        <f>VLOOKUP(G36,'【参考】数式用'!$A$4:$F$54,6,FALSE)</f>
        <v>#N/A</v>
      </c>
      <c r="P36" s="1" t="str">
        <f t="shared" si="0"/>
        <v>（①＋②）/（）</v>
      </c>
      <c r="Q36" s="1" t="str">
        <f t="shared" si="1"/>
        <v>③/（）</v>
      </c>
    </row>
    <row r="37" spans="1:17" ht="36.75" customHeight="1">
      <c r="A37" s="302">
        <f t="shared" si="2"/>
        <v>23</v>
      </c>
      <c r="B37" s="316" t="str">
        <f>IF('別記第４号様式（基本情報入力シート）'!C62="","",'別記第４号様式（基本情報入力シート）'!C62)</f>
        <v/>
      </c>
      <c r="C37" s="323" t="str">
        <f>IF('別記第４号様式（基本情報入力シート）'!M62="","",'別記第４号様式（基本情報入力シート）'!M62)</f>
        <v/>
      </c>
      <c r="D37" s="323" t="str">
        <f>IF('別記第４号様式（基本情報入力シート）'!R62="","",'別記第４号様式（基本情報入力シート）'!R62)</f>
        <v/>
      </c>
      <c r="E37" s="323" t="str">
        <f>IF('別記第４号様式（基本情報入力シート）'!W62="","",'別記第４号様式（基本情報入力シート）'!W62)</f>
        <v/>
      </c>
      <c r="F37" s="323" t="str">
        <f>IF('別記第４号様式（基本情報入力シート）'!X62="","",'別記第４号様式（基本情報入力シート）'!X62)</f>
        <v/>
      </c>
      <c r="G37" s="323" t="str">
        <f>IF('別記第４号様式（基本情報入力シート）'!Y62="","",'別記第４号様式（基本情報入力シート）'!Y62)</f>
        <v/>
      </c>
      <c r="H37" s="353"/>
      <c r="I37" s="363"/>
      <c r="J37" s="373"/>
      <c r="K37" s="384" t="str">
        <f>IF(H37="","",H37*VLOOKUP(G37,'【参考】数式用'!$A$4:$R$54,MATCH(P37,'【参考】数式用'!$M$3:$R$3,0)+12,FALSE))</f>
        <v/>
      </c>
      <c r="L37" s="391" t="str">
        <f>IF(H37="","",H37*VLOOKUP(G37,'【参考】数式用'!$A$4:$R$54,MATCH(Q37,'【参考】数式用'!$M$3:$R$3,0)+12,FALSE))</f>
        <v/>
      </c>
      <c r="O37" s="287" t="e">
        <f>VLOOKUP(G37,'【参考】数式用'!$A$4:$F$54,6,FALSE)</f>
        <v>#N/A</v>
      </c>
      <c r="P37" s="1" t="str">
        <f t="shared" si="0"/>
        <v>（①＋②）/（）</v>
      </c>
      <c r="Q37" s="1" t="str">
        <f t="shared" si="1"/>
        <v>③/（）</v>
      </c>
    </row>
    <row r="38" spans="1:17" ht="36.75" customHeight="1">
      <c r="A38" s="302">
        <f t="shared" si="2"/>
        <v>24</v>
      </c>
      <c r="B38" s="316" t="str">
        <f>IF('別記第４号様式（基本情報入力シート）'!C63="","",'別記第４号様式（基本情報入力シート）'!C63)</f>
        <v/>
      </c>
      <c r="C38" s="323" t="str">
        <f>IF('別記第４号様式（基本情報入力シート）'!M63="","",'別記第４号様式（基本情報入力シート）'!M63)</f>
        <v/>
      </c>
      <c r="D38" s="323" t="str">
        <f>IF('別記第４号様式（基本情報入力シート）'!R63="","",'別記第４号様式（基本情報入力シート）'!R63)</f>
        <v/>
      </c>
      <c r="E38" s="323" t="str">
        <f>IF('別記第４号様式（基本情報入力シート）'!W63="","",'別記第４号様式（基本情報入力シート）'!W63)</f>
        <v/>
      </c>
      <c r="F38" s="323" t="str">
        <f>IF('別記第４号様式（基本情報入力シート）'!X63="","",'別記第４号様式（基本情報入力シート）'!X63)</f>
        <v/>
      </c>
      <c r="G38" s="346" t="str">
        <f>IF('別記第４号様式（基本情報入力シート）'!Y63="","",'別記第４号様式（基本情報入力シート）'!Y63)</f>
        <v/>
      </c>
      <c r="H38" s="354"/>
      <c r="I38" s="364"/>
      <c r="J38" s="372"/>
      <c r="K38" s="384" t="str">
        <f>IF(H38="","",H38*VLOOKUP(G38,'【参考】数式用'!$A$4:$R$54,MATCH(P38,'【参考】数式用'!$M$3:$R$3,0)+12,FALSE))</f>
        <v/>
      </c>
      <c r="L38" s="391" t="str">
        <f>IF(H38="","",H38*VLOOKUP(G38,'【参考】数式用'!$A$4:$R$54,MATCH(Q38,'【参考】数式用'!$M$3:$R$3,0)+12,FALSE))</f>
        <v/>
      </c>
      <c r="O38" s="287" t="e">
        <f>VLOOKUP(G38,'【参考】数式用'!$A$4:$F$54,6,FALSE)</f>
        <v>#N/A</v>
      </c>
      <c r="P38" s="1" t="str">
        <f t="shared" si="0"/>
        <v>（①＋②）/（）</v>
      </c>
      <c r="Q38" s="1" t="str">
        <f t="shared" si="1"/>
        <v>③/（）</v>
      </c>
    </row>
    <row r="39" spans="1:17" ht="36.75" customHeight="1">
      <c r="A39" s="302">
        <f t="shared" si="2"/>
        <v>25</v>
      </c>
      <c r="B39" s="316" t="str">
        <f>IF('別記第４号様式（基本情報入力シート）'!C64="","",'別記第４号様式（基本情報入力シート）'!C64)</f>
        <v/>
      </c>
      <c r="C39" s="323" t="str">
        <f>IF('別記第４号様式（基本情報入力シート）'!M64="","",'別記第４号様式（基本情報入力シート）'!M64)</f>
        <v/>
      </c>
      <c r="D39" s="323" t="str">
        <f>IF('別記第４号様式（基本情報入力シート）'!R64="","",'別記第４号様式（基本情報入力シート）'!R64)</f>
        <v/>
      </c>
      <c r="E39" s="323" t="str">
        <f>IF('別記第４号様式（基本情報入力シート）'!W64="","",'別記第４号様式（基本情報入力シート）'!W64)</f>
        <v/>
      </c>
      <c r="F39" s="323" t="str">
        <f>IF('別記第４号様式（基本情報入力シート）'!X64="","",'別記第４号様式（基本情報入力シート）'!X64)</f>
        <v/>
      </c>
      <c r="G39" s="323" t="str">
        <f>IF('別記第４号様式（基本情報入力シート）'!Y64="","",'別記第４号様式（基本情報入力シート）'!Y64)</f>
        <v/>
      </c>
      <c r="H39" s="353"/>
      <c r="I39" s="363"/>
      <c r="J39" s="372"/>
      <c r="K39" s="384" t="str">
        <f>IF(H39="","",H39*VLOOKUP(G39,'【参考】数式用'!$A$4:$R$54,MATCH(P39,'【参考】数式用'!$M$3:$R$3,0)+12,FALSE))</f>
        <v/>
      </c>
      <c r="L39" s="391" t="str">
        <f>IF(H39="","",H39*VLOOKUP(G39,'【参考】数式用'!$A$4:$R$54,MATCH(Q39,'【参考】数式用'!$M$3:$R$3,0)+12,FALSE))</f>
        <v/>
      </c>
      <c r="O39" s="287" t="e">
        <f>VLOOKUP(G39,'【参考】数式用'!$A$4:$F$54,6,FALSE)</f>
        <v>#N/A</v>
      </c>
      <c r="P39" s="1" t="str">
        <f t="shared" si="0"/>
        <v>（①＋②）/（）</v>
      </c>
      <c r="Q39" s="1" t="str">
        <f t="shared" si="1"/>
        <v>③/（）</v>
      </c>
    </row>
    <row r="40" spans="1:17" ht="36.75" customHeight="1">
      <c r="A40" s="302">
        <f t="shared" si="2"/>
        <v>26</v>
      </c>
      <c r="B40" s="316" t="str">
        <f>IF('別記第４号様式（基本情報入力シート）'!C65="","",'別記第４号様式（基本情報入力シート）'!C65)</f>
        <v/>
      </c>
      <c r="C40" s="323" t="str">
        <f>IF('別記第４号様式（基本情報入力シート）'!M65="","",'別記第４号様式（基本情報入力シート）'!M65)</f>
        <v/>
      </c>
      <c r="D40" s="323" t="str">
        <f>IF('別記第４号様式（基本情報入力シート）'!R65="","",'別記第４号様式（基本情報入力シート）'!R65)</f>
        <v/>
      </c>
      <c r="E40" s="323" t="str">
        <f>IF('別記第４号様式（基本情報入力シート）'!W65="","",'別記第４号様式（基本情報入力シート）'!W65)</f>
        <v/>
      </c>
      <c r="F40" s="323" t="str">
        <f>IF('別記第４号様式（基本情報入力シート）'!X65="","",'別記第４号様式（基本情報入力シート）'!X65)</f>
        <v/>
      </c>
      <c r="G40" s="346" t="str">
        <f>IF('別記第４号様式（基本情報入力シート）'!Y65="","",'別記第４号様式（基本情報入力シート）'!Y65)</f>
        <v/>
      </c>
      <c r="H40" s="353"/>
      <c r="I40" s="363"/>
      <c r="J40" s="372"/>
      <c r="K40" s="384" t="str">
        <f>IF(H40="","",H40*VLOOKUP(G40,'【参考】数式用'!$A$4:$R$54,MATCH(P40,'【参考】数式用'!$M$3:$R$3,0)+12,FALSE))</f>
        <v/>
      </c>
      <c r="L40" s="391" t="str">
        <f>IF(H40="","",H40*VLOOKUP(G40,'【参考】数式用'!$A$4:$R$54,MATCH(Q40,'【参考】数式用'!$M$3:$R$3,0)+12,FALSE))</f>
        <v/>
      </c>
      <c r="O40" s="287" t="e">
        <f>VLOOKUP(G40,'【参考】数式用'!$A$4:$F$54,6,FALSE)</f>
        <v>#N/A</v>
      </c>
      <c r="P40" s="1" t="str">
        <f t="shared" si="0"/>
        <v>（①＋②）/（）</v>
      </c>
      <c r="Q40" s="1" t="str">
        <f t="shared" si="1"/>
        <v>③/（）</v>
      </c>
    </row>
    <row r="41" spans="1:17" ht="36.75" customHeight="1">
      <c r="A41" s="302">
        <f t="shared" si="2"/>
        <v>27</v>
      </c>
      <c r="B41" s="316" t="str">
        <f>IF('別記第４号様式（基本情報入力シート）'!C66="","",'別記第４号様式（基本情報入力シート）'!C66)</f>
        <v/>
      </c>
      <c r="C41" s="323" t="str">
        <f>IF('別記第４号様式（基本情報入力シート）'!M66="","",'別記第４号様式（基本情報入力シート）'!M66)</f>
        <v/>
      </c>
      <c r="D41" s="323" t="str">
        <f>IF('別記第４号様式（基本情報入力シート）'!R66="","",'別記第４号様式（基本情報入力シート）'!R66)</f>
        <v/>
      </c>
      <c r="E41" s="323" t="str">
        <f>IF('別記第４号様式（基本情報入力シート）'!W66="","",'別記第４号様式（基本情報入力シート）'!W66)</f>
        <v/>
      </c>
      <c r="F41" s="323" t="str">
        <f>IF('別記第４号様式（基本情報入力シート）'!X66="","",'別記第４号様式（基本情報入力シート）'!X66)</f>
        <v/>
      </c>
      <c r="G41" s="323" t="str">
        <f>IF('別記第４号様式（基本情報入力シート）'!Y66="","",'別記第４号様式（基本情報入力シート）'!Y66)</f>
        <v/>
      </c>
      <c r="H41" s="354"/>
      <c r="I41" s="364"/>
      <c r="J41" s="372"/>
      <c r="K41" s="384" t="str">
        <f>IF(H41="","",H41*VLOOKUP(G41,'【参考】数式用'!$A$4:$R$54,MATCH(P41,'【参考】数式用'!$M$3:$R$3,0)+12,FALSE))</f>
        <v/>
      </c>
      <c r="L41" s="391" t="str">
        <f>IF(H41="","",H41*VLOOKUP(G41,'【参考】数式用'!$A$4:$R$54,MATCH(Q41,'【参考】数式用'!$M$3:$R$3,0)+12,FALSE))</f>
        <v/>
      </c>
      <c r="O41" s="287" t="e">
        <f>VLOOKUP(G41,'【参考】数式用'!$A$4:$F$54,6,FALSE)</f>
        <v>#N/A</v>
      </c>
      <c r="P41" s="1" t="str">
        <f t="shared" si="0"/>
        <v>（①＋②）/（）</v>
      </c>
      <c r="Q41" s="1" t="str">
        <f t="shared" si="1"/>
        <v>③/（）</v>
      </c>
    </row>
    <row r="42" spans="1:17" ht="36.75" customHeight="1">
      <c r="A42" s="302">
        <f t="shared" si="2"/>
        <v>28</v>
      </c>
      <c r="B42" s="316" t="str">
        <f>IF('別記第４号様式（基本情報入力シート）'!C67="","",'別記第４号様式（基本情報入力シート）'!C67)</f>
        <v/>
      </c>
      <c r="C42" s="323" t="str">
        <f>IF('別記第４号様式（基本情報入力シート）'!M67="","",'別記第４号様式（基本情報入力シート）'!M67)</f>
        <v/>
      </c>
      <c r="D42" s="323" t="str">
        <f>IF('別記第４号様式（基本情報入力シート）'!R67="","",'別記第４号様式（基本情報入力シート）'!R67)</f>
        <v/>
      </c>
      <c r="E42" s="323" t="str">
        <f>IF('別記第４号様式（基本情報入力シート）'!W67="","",'別記第４号様式（基本情報入力シート）'!W67)</f>
        <v/>
      </c>
      <c r="F42" s="323" t="str">
        <f>IF('別記第４号様式（基本情報入力シート）'!X67="","",'別記第４号様式（基本情報入力シート）'!X67)</f>
        <v/>
      </c>
      <c r="G42" s="346" t="str">
        <f>IF('別記第４号様式（基本情報入力シート）'!Y67="","",'別記第４号様式（基本情報入力シート）'!Y67)</f>
        <v/>
      </c>
      <c r="H42" s="353"/>
      <c r="I42" s="363"/>
      <c r="J42" s="372"/>
      <c r="K42" s="384" t="str">
        <f>IF(H42="","",H42*VLOOKUP(G42,'【参考】数式用'!$A$4:$R$54,MATCH(P42,'【参考】数式用'!$M$3:$R$3,0)+12,FALSE))</f>
        <v/>
      </c>
      <c r="L42" s="391" t="str">
        <f>IF(H42="","",H42*VLOOKUP(G42,'【参考】数式用'!$A$4:$R$54,MATCH(Q42,'【参考】数式用'!$M$3:$R$3,0)+12,FALSE))</f>
        <v/>
      </c>
      <c r="O42" s="287" t="e">
        <f>VLOOKUP(G42,'【参考】数式用'!$A$4:$F$54,6,FALSE)</f>
        <v>#N/A</v>
      </c>
      <c r="P42" s="1" t="str">
        <f t="shared" si="0"/>
        <v>（①＋②）/（）</v>
      </c>
      <c r="Q42" s="1" t="str">
        <f t="shared" si="1"/>
        <v>③/（）</v>
      </c>
    </row>
    <row r="43" spans="1:17" ht="36.75" customHeight="1">
      <c r="A43" s="302">
        <f t="shared" si="2"/>
        <v>29</v>
      </c>
      <c r="B43" s="316" t="str">
        <f>IF('別記第４号様式（基本情報入力シート）'!C68="","",'別記第４号様式（基本情報入力シート）'!C68)</f>
        <v/>
      </c>
      <c r="C43" s="323" t="str">
        <f>IF('別記第４号様式（基本情報入力シート）'!M68="","",'別記第４号様式（基本情報入力シート）'!M68)</f>
        <v/>
      </c>
      <c r="D43" s="323" t="str">
        <f>IF('別記第４号様式（基本情報入力シート）'!R68="","",'別記第４号様式（基本情報入力シート）'!R68)</f>
        <v/>
      </c>
      <c r="E43" s="323" t="str">
        <f>IF('別記第４号様式（基本情報入力シート）'!W68="","",'別記第４号様式（基本情報入力シート）'!W68)</f>
        <v/>
      </c>
      <c r="F43" s="323" t="str">
        <f>IF('別記第４号様式（基本情報入力シート）'!X68="","",'別記第４号様式（基本情報入力シート）'!X68)</f>
        <v/>
      </c>
      <c r="G43" s="323" t="str">
        <f>IF('別記第４号様式（基本情報入力シート）'!Y68="","",'別記第４号様式（基本情報入力シート）'!Y68)</f>
        <v/>
      </c>
      <c r="H43" s="353"/>
      <c r="I43" s="363"/>
      <c r="J43" s="373"/>
      <c r="K43" s="384" t="str">
        <f>IF(H43="","",H43*VLOOKUP(G43,'【参考】数式用'!$A$4:$R$54,MATCH(P43,'【参考】数式用'!$M$3:$R$3,0)+12,FALSE))</f>
        <v/>
      </c>
      <c r="L43" s="391" t="str">
        <f>IF(H43="","",H43*VLOOKUP(G43,'【参考】数式用'!$A$4:$R$54,MATCH(Q43,'【参考】数式用'!$M$3:$R$3,0)+12,FALSE))</f>
        <v/>
      </c>
      <c r="O43" s="287" t="e">
        <f>VLOOKUP(G43,'【参考】数式用'!$A$4:$F$54,6,FALSE)</f>
        <v>#N/A</v>
      </c>
      <c r="P43" s="1" t="str">
        <f t="shared" si="0"/>
        <v>（①＋②）/（）</v>
      </c>
      <c r="Q43" s="1" t="str">
        <f t="shared" si="1"/>
        <v>③/（）</v>
      </c>
    </row>
    <row r="44" spans="1:17" ht="36.75" customHeight="1">
      <c r="A44" s="302">
        <f t="shared" si="2"/>
        <v>30</v>
      </c>
      <c r="B44" s="316" t="str">
        <f>IF('別記第４号様式（基本情報入力シート）'!C69="","",'別記第４号様式（基本情報入力シート）'!C69)</f>
        <v/>
      </c>
      <c r="C44" s="323" t="str">
        <f>IF('別記第４号様式（基本情報入力シート）'!M69="","",'別記第４号様式（基本情報入力シート）'!M69)</f>
        <v/>
      </c>
      <c r="D44" s="323" t="str">
        <f>IF('別記第４号様式（基本情報入力シート）'!R69="","",'別記第４号様式（基本情報入力シート）'!R69)</f>
        <v/>
      </c>
      <c r="E44" s="323" t="str">
        <f>IF('別記第４号様式（基本情報入力シート）'!W69="","",'別記第４号様式（基本情報入力シート）'!W69)</f>
        <v/>
      </c>
      <c r="F44" s="323" t="str">
        <f>IF('別記第４号様式（基本情報入力シート）'!X69="","",'別記第４号様式（基本情報入力シート）'!X69)</f>
        <v/>
      </c>
      <c r="G44" s="346" t="str">
        <f>IF('別記第４号様式（基本情報入力シート）'!Y69="","",'別記第４号様式（基本情報入力シート）'!Y69)</f>
        <v/>
      </c>
      <c r="H44" s="354"/>
      <c r="I44" s="364"/>
      <c r="J44" s="372"/>
      <c r="K44" s="384" t="str">
        <f>IF(H44="","",H44*VLOOKUP(G44,'【参考】数式用'!$A$4:$R$54,MATCH(P44,'【参考】数式用'!$M$3:$R$3,0)+12,FALSE))</f>
        <v/>
      </c>
      <c r="L44" s="391" t="str">
        <f>IF(H44="","",H44*VLOOKUP(G44,'【参考】数式用'!$A$4:$R$54,MATCH(Q44,'【参考】数式用'!$M$3:$R$3,0)+12,FALSE))</f>
        <v/>
      </c>
      <c r="O44" s="287" t="e">
        <f>VLOOKUP(G44,'【参考】数式用'!$A$4:$F$54,6,FALSE)</f>
        <v>#N/A</v>
      </c>
      <c r="P44" s="1" t="str">
        <f t="shared" si="0"/>
        <v>（①＋②）/（）</v>
      </c>
      <c r="Q44" s="1" t="str">
        <f t="shared" si="1"/>
        <v>③/（）</v>
      </c>
    </row>
    <row r="45" spans="1:17" ht="36.75" customHeight="1">
      <c r="A45" s="302">
        <f t="shared" si="2"/>
        <v>31</v>
      </c>
      <c r="B45" s="316" t="str">
        <f>IF('別記第４号様式（基本情報入力シート）'!C70="","",'別記第４号様式（基本情報入力シート）'!C70)</f>
        <v/>
      </c>
      <c r="C45" s="323" t="str">
        <f>IF('別記第４号様式（基本情報入力シート）'!M70="","",'別記第４号様式（基本情報入力シート）'!M70)</f>
        <v/>
      </c>
      <c r="D45" s="323" t="str">
        <f>IF('別記第４号様式（基本情報入力シート）'!R70="","",'別記第４号様式（基本情報入力シート）'!R70)</f>
        <v/>
      </c>
      <c r="E45" s="323" t="str">
        <f>IF('別記第４号様式（基本情報入力シート）'!W70="","",'別記第４号様式（基本情報入力シート）'!W70)</f>
        <v/>
      </c>
      <c r="F45" s="323" t="str">
        <f>IF('別記第４号様式（基本情報入力シート）'!X70="","",'別記第４号様式（基本情報入力シート）'!X70)</f>
        <v/>
      </c>
      <c r="G45" s="323" t="str">
        <f>IF('別記第４号様式（基本情報入力シート）'!Y70="","",'別記第４号様式（基本情報入力シート）'!Y70)</f>
        <v/>
      </c>
      <c r="H45" s="353"/>
      <c r="I45" s="363"/>
      <c r="J45" s="372"/>
      <c r="K45" s="384" t="str">
        <f>IF(H45="","",H45*VLOOKUP(G45,'【参考】数式用'!$A$4:$R$54,MATCH(P45,'【参考】数式用'!$M$3:$R$3,0)+12,FALSE))</f>
        <v/>
      </c>
      <c r="L45" s="391" t="str">
        <f>IF(H45="","",H45*VLOOKUP(G45,'【参考】数式用'!$A$4:$R$54,MATCH(Q45,'【参考】数式用'!$M$3:$R$3,0)+12,FALSE))</f>
        <v/>
      </c>
      <c r="O45" s="287" t="e">
        <f>VLOOKUP(G45,'【参考】数式用'!$A$4:$F$54,6,FALSE)</f>
        <v>#N/A</v>
      </c>
      <c r="P45" s="1" t="str">
        <f t="shared" si="0"/>
        <v>（①＋②）/（）</v>
      </c>
      <c r="Q45" s="1" t="str">
        <f t="shared" si="1"/>
        <v>③/（）</v>
      </c>
    </row>
    <row r="46" spans="1:17" ht="36.75" customHeight="1">
      <c r="A46" s="302">
        <f t="shared" si="2"/>
        <v>32</v>
      </c>
      <c r="B46" s="316" t="str">
        <f>IF('別記第４号様式（基本情報入力シート）'!C71="","",'別記第４号様式（基本情報入力シート）'!C71)</f>
        <v/>
      </c>
      <c r="C46" s="323" t="str">
        <f>IF('別記第４号様式（基本情報入力シート）'!M71="","",'別記第４号様式（基本情報入力シート）'!M71)</f>
        <v/>
      </c>
      <c r="D46" s="323" t="str">
        <f>IF('別記第４号様式（基本情報入力シート）'!R71="","",'別記第４号様式（基本情報入力シート）'!R71)</f>
        <v/>
      </c>
      <c r="E46" s="323" t="str">
        <f>IF('別記第４号様式（基本情報入力シート）'!W71="","",'別記第４号様式（基本情報入力シート）'!W71)</f>
        <v/>
      </c>
      <c r="F46" s="323" t="str">
        <f>IF('別記第４号様式（基本情報入力シート）'!X71="","",'別記第４号様式（基本情報入力シート）'!X71)</f>
        <v/>
      </c>
      <c r="G46" s="346" t="str">
        <f>IF('別記第４号様式（基本情報入力シート）'!Y71="","",'別記第４号様式（基本情報入力シート）'!Y71)</f>
        <v/>
      </c>
      <c r="H46" s="353"/>
      <c r="I46" s="363"/>
      <c r="J46" s="372"/>
      <c r="K46" s="384" t="str">
        <f>IF(H46="","",H46*VLOOKUP(G46,'【参考】数式用'!$A$4:$R$54,MATCH(P46,'【参考】数式用'!$M$3:$R$3,0)+12,FALSE))</f>
        <v/>
      </c>
      <c r="L46" s="391" t="str">
        <f>IF(H46="","",H46*VLOOKUP(G46,'【参考】数式用'!$A$4:$R$54,MATCH(Q46,'【参考】数式用'!$M$3:$R$3,0)+12,FALSE))</f>
        <v/>
      </c>
      <c r="O46" s="287" t="e">
        <f>VLOOKUP(G46,'【参考】数式用'!$A$4:$F$54,6,FALSE)</f>
        <v>#N/A</v>
      </c>
      <c r="P46" s="1" t="str">
        <f t="shared" si="0"/>
        <v>（①＋②）/（）</v>
      </c>
      <c r="Q46" s="1" t="str">
        <f t="shared" si="1"/>
        <v>③/（）</v>
      </c>
    </row>
    <row r="47" spans="1:17" ht="36.75" customHeight="1">
      <c r="A47" s="302">
        <f t="shared" si="2"/>
        <v>33</v>
      </c>
      <c r="B47" s="316" t="str">
        <f>IF('別記第４号様式（基本情報入力シート）'!C72="","",'別記第４号様式（基本情報入力シート）'!C72)</f>
        <v/>
      </c>
      <c r="C47" s="323" t="str">
        <f>IF('別記第４号様式（基本情報入力シート）'!M72="","",'別記第４号様式（基本情報入力シート）'!M72)</f>
        <v/>
      </c>
      <c r="D47" s="323" t="str">
        <f>IF('別記第４号様式（基本情報入力シート）'!R72="","",'別記第４号様式（基本情報入力シート）'!R72)</f>
        <v/>
      </c>
      <c r="E47" s="323" t="str">
        <f>IF('別記第４号様式（基本情報入力シート）'!W72="","",'別記第４号様式（基本情報入力シート）'!W72)</f>
        <v/>
      </c>
      <c r="F47" s="323" t="str">
        <f>IF('別記第４号様式（基本情報入力シート）'!X72="","",'別記第４号様式（基本情報入力シート）'!X72)</f>
        <v/>
      </c>
      <c r="G47" s="323" t="str">
        <f>IF('別記第４号様式（基本情報入力シート）'!Y72="","",'別記第４号様式（基本情報入力シート）'!Y72)</f>
        <v/>
      </c>
      <c r="H47" s="354"/>
      <c r="I47" s="364"/>
      <c r="J47" s="372"/>
      <c r="K47" s="384" t="str">
        <f>IF(H47="","",H47*VLOOKUP(G47,'【参考】数式用'!$A$4:$R$54,MATCH(P47,'【参考】数式用'!$M$3:$R$3,0)+12,FALSE))</f>
        <v/>
      </c>
      <c r="L47" s="391" t="str">
        <f>IF(H47="","",H47*VLOOKUP(G47,'【参考】数式用'!$A$4:$R$54,MATCH(Q47,'【参考】数式用'!$M$3:$R$3,0)+12,FALSE))</f>
        <v/>
      </c>
      <c r="O47" s="287" t="e">
        <f>VLOOKUP(G47,'【参考】数式用'!$A$4:$F$54,6,FALSE)</f>
        <v>#N/A</v>
      </c>
      <c r="P47" s="1" t="str">
        <f t="shared" si="0"/>
        <v>（①＋②）/（）</v>
      </c>
      <c r="Q47" s="1" t="str">
        <f t="shared" si="1"/>
        <v>③/（）</v>
      </c>
    </row>
    <row r="48" spans="1:17" ht="36.75" customHeight="1">
      <c r="A48" s="302">
        <f t="shared" si="2"/>
        <v>34</v>
      </c>
      <c r="B48" s="316" t="str">
        <f>IF('別記第４号様式（基本情報入力シート）'!C73="","",'別記第４号様式（基本情報入力シート）'!C73)</f>
        <v/>
      </c>
      <c r="C48" s="323" t="str">
        <f>IF('別記第４号様式（基本情報入力シート）'!M73="","",'別記第４号様式（基本情報入力シート）'!M73)</f>
        <v/>
      </c>
      <c r="D48" s="323" t="str">
        <f>IF('別記第４号様式（基本情報入力シート）'!R73="","",'別記第４号様式（基本情報入力シート）'!R73)</f>
        <v/>
      </c>
      <c r="E48" s="323" t="str">
        <f>IF('別記第４号様式（基本情報入力シート）'!W73="","",'別記第４号様式（基本情報入力シート）'!W73)</f>
        <v/>
      </c>
      <c r="F48" s="323" t="str">
        <f>IF('別記第４号様式（基本情報入力シート）'!X73="","",'別記第４号様式（基本情報入力シート）'!X73)</f>
        <v/>
      </c>
      <c r="G48" s="346" t="str">
        <f>IF('別記第４号様式（基本情報入力シート）'!Y73="","",'別記第４号様式（基本情報入力シート）'!Y73)</f>
        <v/>
      </c>
      <c r="H48" s="353"/>
      <c r="I48" s="363"/>
      <c r="J48" s="372"/>
      <c r="K48" s="384" t="str">
        <f>IF(H48="","",H48*VLOOKUP(G48,'【参考】数式用'!$A$4:$R$54,MATCH(P48,'【参考】数式用'!$M$3:$R$3,0)+12,FALSE))</f>
        <v/>
      </c>
      <c r="L48" s="391" t="str">
        <f>IF(H48="","",H48*VLOOKUP(G48,'【参考】数式用'!$A$4:$R$54,MATCH(Q48,'【参考】数式用'!$M$3:$R$3,0)+12,FALSE))</f>
        <v/>
      </c>
      <c r="O48" s="287" t="e">
        <f>VLOOKUP(G48,'【参考】数式用'!$A$4:$F$54,6,FALSE)</f>
        <v>#N/A</v>
      </c>
      <c r="P48" s="1" t="str">
        <f t="shared" si="0"/>
        <v>（①＋②）/（）</v>
      </c>
      <c r="Q48" s="1" t="str">
        <f t="shared" si="1"/>
        <v>③/（）</v>
      </c>
    </row>
    <row r="49" spans="1:17" ht="36.75" customHeight="1">
      <c r="A49" s="302">
        <f t="shared" si="2"/>
        <v>35</v>
      </c>
      <c r="B49" s="316" t="str">
        <f>IF('別記第４号様式（基本情報入力シート）'!C74="","",'別記第４号様式（基本情報入力シート）'!C74)</f>
        <v/>
      </c>
      <c r="C49" s="323" t="str">
        <f>IF('別記第４号様式（基本情報入力シート）'!M74="","",'別記第４号様式（基本情報入力シート）'!M74)</f>
        <v/>
      </c>
      <c r="D49" s="323" t="str">
        <f>IF('別記第４号様式（基本情報入力シート）'!R74="","",'別記第４号様式（基本情報入力シート）'!R74)</f>
        <v/>
      </c>
      <c r="E49" s="323" t="str">
        <f>IF('別記第４号様式（基本情報入力シート）'!W74="","",'別記第４号様式（基本情報入力シート）'!W74)</f>
        <v/>
      </c>
      <c r="F49" s="323" t="str">
        <f>IF('別記第４号様式（基本情報入力シート）'!X74="","",'別記第４号様式（基本情報入力シート）'!X74)</f>
        <v/>
      </c>
      <c r="G49" s="323" t="str">
        <f>IF('別記第４号様式（基本情報入力シート）'!Y74="","",'別記第４号様式（基本情報入力シート）'!Y74)</f>
        <v/>
      </c>
      <c r="H49" s="353"/>
      <c r="I49" s="363"/>
      <c r="J49" s="373"/>
      <c r="K49" s="384" t="str">
        <f>IF(H49="","",H49*VLOOKUP(G49,'【参考】数式用'!$A$4:$R$54,MATCH(P49,'【参考】数式用'!$M$3:$R$3,0)+12,FALSE))</f>
        <v/>
      </c>
      <c r="L49" s="391" t="str">
        <f>IF(H49="","",H49*VLOOKUP(G49,'【参考】数式用'!$A$4:$R$54,MATCH(Q49,'【参考】数式用'!$M$3:$R$3,0)+12,FALSE))</f>
        <v/>
      </c>
      <c r="O49" s="287" t="e">
        <f>VLOOKUP(G49,'【参考】数式用'!$A$4:$F$54,6,FALSE)</f>
        <v>#N/A</v>
      </c>
      <c r="P49" s="1" t="str">
        <f t="shared" si="0"/>
        <v>（①＋②）/（）</v>
      </c>
      <c r="Q49" s="1" t="str">
        <f t="shared" si="1"/>
        <v>③/（）</v>
      </c>
    </row>
    <row r="50" spans="1:17" ht="36.75" customHeight="1">
      <c r="A50" s="302">
        <f t="shared" si="2"/>
        <v>36</v>
      </c>
      <c r="B50" s="316" t="str">
        <f>IF('別記第４号様式（基本情報入力シート）'!C75="","",'別記第４号様式（基本情報入力シート）'!C75)</f>
        <v/>
      </c>
      <c r="C50" s="323" t="str">
        <f>IF('別記第４号様式（基本情報入力シート）'!M75="","",'別記第４号様式（基本情報入力シート）'!M75)</f>
        <v/>
      </c>
      <c r="D50" s="323" t="str">
        <f>IF('別記第４号様式（基本情報入力シート）'!R75="","",'別記第４号様式（基本情報入力シート）'!R75)</f>
        <v/>
      </c>
      <c r="E50" s="323" t="str">
        <f>IF('別記第４号様式（基本情報入力シート）'!W75="","",'別記第４号様式（基本情報入力シート）'!W75)</f>
        <v/>
      </c>
      <c r="F50" s="323" t="str">
        <f>IF('別記第４号様式（基本情報入力シート）'!X75="","",'別記第４号様式（基本情報入力シート）'!X75)</f>
        <v/>
      </c>
      <c r="G50" s="346" t="str">
        <f>IF('別記第４号様式（基本情報入力シート）'!Y75="","",'別記第４号様式（基本情報入力シート）'!Y75)</f>
        <v/>
      </c>
      <c r="H50" s="354"/>
      <c r="I50" s="364"/>
      <c r="J50" s="372"/>
      <c r="K50" s="384" t="str">
        <f>IF(H50="","",H50*VLOOKUP(G50,'【参考】数式用'!$A$4:$R$54,MATCH(P50,'【参考】数式用'!$M$3:$R$3,0)+12,FALSE))</f>
        <v/>
      </c>
      <c r="L50" s="391" t="str">
        <f>IF(H50="","",H50*VLOOKUP(G50,'【参考】数式用'!$A$4:$R$54,MATCH(Q50,'【参考】数式用'!$M$3:$R$3,0)+12,FALSE))</f>
        <v/>
      </c>
      <c r="O50" s="287" t="e">
        <f>VLOOKUP(G50,'【参考】数式用'!$A$4:$F$54,6,FALSE)</f>
        <v>#N/A</v>
      </c>
      <c r="P50" s="1" t="str">
        <f t="shared" si="0"/>
        <v>（①＋②）/（）</v>
      </c>
      <c r="Q50" s="1" t="str">
        <f t="shared" si="1"/>
        <v>③/（）</v>
      </c>
    </row>
    <row r="51" spans="1:17" ht="36.75" customHeight="1">
      <c r="A51" s="302">
        <f t="shared" si="2"/>
        <v>37</v>
      </c>
      <c r="B51" s="316" t="str">
        <f>IF('別記第４号様式（基本情報入力シート）'!C76="","",'別記第４号様式（基本情報入力シート）'!C76)</f>
        <v/>
      </c>
      <c r="C51" s="323" t="str">
        <f>IF('別記第４号様式（基本情報入力シート）'!M76="","",'別記第４号様式（基本情報入力シート）'!M76)</f>
        <v/>
      </c>
      <c r="D51" s="323" t="str">
        <f>IF('別記第４号様式（基本情報入力シート）'!R76="","",'別記第４号様式（基本情報入力シート）'!R76)</f>
        <v/>
      </c>
      <c r="E51" s="323" t="str">
        <f>IF('別記第４号様式（基本情報入力シート）'!W76="","",'別記第４号様式（基本情報入力シート）'!W76)</f>
        <v/>
      </c>
      <c r="F51" s="323" t="str">
        <f>IF('別記第４号様式（基本情報入力シート）'!X76="","",'別記第４号様式（基本情報入力シート）'!X76)</f>
        <v/>
      </c>
      <c r="G51" s="323" t="str">
        <f>IF('別記第４号様式（基本情報入力シート）'!Y76="","",'別記第４号様式（基本情報入力シート）'!Y76)</f>
        <v/>
      </c>
      <c r="H51" s="353"/>
      <c r="I51" s="363"/>
      <c r="J51" s="372"/>
      <c r="K51" s="384" t="str">
        <f>IF(H51="","",H51*VLOOKUP(G51,'【参考】数式用'!$A$4:$R$54,MATCH(P51,'【参考】数式用'!$M$3:$R$3,0)+12,FALSE))</f>
        <v/>
      </c>
      <c r="L51" s="391" t="str">
        <f>IF(H51="","",H51*VLOOKUP(G51,'【参考】数式用'!$A$4:$R$54,MATCH(Q51,'【参考】数式用'!$M$3:$R$3,0)+12,FALSE))</f>
        <v/>
      </c>
      <c r="O51" s="287" t="e">
        <f>VLOOKUP(G51,'【参考】数式用'!$A$4:$F$54,6,FALSE)</f>
        <v>#N/A</v>
      </c>
      <c r="P51" s="1" t="str">
        <f t="shared" si="0"/>
        <v>（①＋②）/（）</v>
      </c>
      <c r="Q51" s="1" t="str">
        <f t="shared" si="1"/>
        <v>③/（）</v>
      </c>
    </row>
    <row r="52" spans="1:17" ht="36.75" customHeight="1">
      <c r="A52" s="302">
        <f t="shared" si="2"/>
        <v>38</v>
      </c>
      <c r="B52" s="316" t="str">
        <f>IF('別記第４号様式（基本情報入力シート）'!C77="","",'別記第４号様式（基本情報入力シート）'!C77)</f>
        <v/>
      </c>
      <c r="C52" s="323" t="str">
        <f>IF('別記第４号様式（基本情報入力シート）'!M77="","",'別記第４号様式（基本情報入力シート）'!M77)</f>
        <v/>
      </c>
      <c r="D52" s="323" t="str">
        <f>IF('別記第４号様式（基本情報入力シート）'!R77="","",'別記第４号様式（基本情報入力シート）'!R77)</f>
        <v/>
      </c>
      <c r="E52" s="323" t="str">
        <f>IF('別記第４号様式（基本情報入力シート）'!W77="","",'別記第４号様式（基本情報入力シート）'!W77)</f>
        <v/>
      </c>
      <c r="F52" s="323" t="str">
        <f>IF('別記第４号様式（基本情報入力シート）'!X77="","",'別記第４号様式（基本情報入力シート）'!X77)</f>
        <v/>
      </c>
      <c r="G52" s="346" t="str">
        <f>IF('別記第４号様式（基本情報入力シート）'!Y77="","",'別記第４号様式（基本情報入力シート）'!Y77)</f>
        <v/>
      </c>
      <c r="H52" s="353"/>
      <c r="I52" s="363"/>
      <c r="J52" s="372"/>
      <c r="K52" s="384" t="str">
        <f>IF(H52="","",H52*VLOOKUP(G52,'【参考】数式用'!$A$4:$R$54,MATCH(P52,'【参考】数式用'!$M$3:$R$3,0)+12,FALSE))</f>
        <v/>
      </c>
      <c r="L52" s="391" t="str">
        <f>IF(H52="","",H52*VLOOKUP(G52,'【参考】数式用'!$A$4:$R$54,MATCH(Q52,'【参考】数式用'!$M$3:$R$3,0)+12,FALSE))</f>
        <v/>
      </c>
      <c r="O52" s="287" t="e">
        <f>VLOOKUP(G52,'【参考】数式用'!$A$4:$F$54,6,FALSE)</f>
        <v>#N/A</v>
      </c>
      <c r="P52" s="1" t="str">
        <f t="shared" si="0"/>
        <v>（①＋②）/（）</v>
      </c>
      <c r="Q52" s="1" t="str">
        <f t="shared" si="1"/>
        <v>③/（）</v>
      </c>
    </row>
    <row r="53" spans="1:17" ht="36.75" customHeight="1">
      <c r="A53" s="302">
        <f t="shared" si="2"/>
        <v>39</v>
      </c>
      <c r="B53" s="316" t="str">
        <f>IF('別記第４号様式（基本情報入力シート）'!C78="","",'別記第４号様式（基本情報入力シート）'!C78)</f>
        <v/>
      </c>
      <c r="C53" s="323" t="str">
        <f>IF('別記第４号様式（基本情報入力シート）'!M78="","",'別記第４号様式（基本情報入力シート）'!M78)</f>
        <v/>
      </c>
      <c r="D53" s="323" t="str">
        <f>IF('別記第４号様式（基本情報入力シート）'!R78="","",'別記第４号様式（基本情報入力シート）'!R78)</f>
        <v/>
      </c>
      <c r="E53" s="323" t="str">
        <f>IF('別記第４号様式（基本情報入力シート）'!W78="","",'別記第４号様式（基本情報入力シート）'!W78)</f>
        <v/>
      </c>
      <c r="F53" s="323" t="str">
        <f>IF('別記第４号様式（基本情報入力シート）'!X78="","",'別記第４号様式（基本情報入力シート）'!X78)</f>
        <v/>
      </c>
      <c r="G53" s="323" t="str">
        <f>IF('別記第４号様式（基本情報入力シート）'!Y78="","",'別記第４号様式（基本情報入力シート）'!Y78)</f>
        <v/>
      </c>
      <c r="H53" s="354"/>
      <c r="I53" s="364"/>
      <c r="J53" s="372"/>
      <c r="K53" s="384" t="str">
        <f>IF(H53="","",H53*VLOOKUP(G53,'【参考】数式用'!$A$4:$R$54,MATCH(P53,'【参考】数式用'!$M$3:$R$3,0)+12,FALSE))</f>
        <v/>
      </c>
      <c r="L53" s="391" t="str">
        <f>IF(H53="","",H53*VLOOKUP(G53,'【参考】数式用'!$A$4:$R$54,MATCH(Q53,'【参考】数式用'!$M$3:$R$3,0)+12,FALSE))</f>
        <v/>
      </c>
      <c r="O53" s="287" t="e">
        <f>VLOOKUP(G53,'【参考】数式用'!$A$4:$F$54,6,FALSE)</f>
        <v>#N/A</v>
      </c>
      <c r="P53" s="1" t="str">
        <f t="shared" si="0"/>
        <v>（①＋②）/（）</v>
      </c>
      <c r="Q53" s="1" t="str">
        <f t="shared" si="1"/>
        <v>③/（）</v>
      </c>
    </row>
    <row r="54" spans="1:17" ht="36.75" customHeight="1">
      <c r="A54" s="302">
        <f t="shared" si="2"/>
        <v>40</v>
      </c>
      <c r="B54" s="316" t="str">
        <f>IF('別記第４号様式（基本情報入力シート）'!C79="","",'別記第４号様式（基本情報入力シート）'!C79)</f>
        <v/>
      </c>
      <c r="C54" s="323" t="str">
        <f>IF('別記第４号様式（基本情報入力シート）'!M79="","",'別記第４号様式（基本情報入力シート）'!M79)</f>
        <v/>
      </c>
      <c r="D54" s="323" t="str">
        <f>IF('別記第４号様式（基本情報入力シート）'!R79="","",'別記第４号様式（基本情報入力シート）'!R79)</f>
        <v/>
      </c>
      <c r="E54" s="323" t="str">
        <f>IF('別記第４号様式（基本情報入力シート）'!W79="","",'別記第４号様式（基本情報入力シート）'!W79)</f>
        <v/>
      </c>
      <c r="F54" s="323" t="str">
        <f>IF('別記第４号様式（基本情報入力シート）'!X79="","",'別記第４号様式（基本情報入力シート）'!X79)</f>
        <v/>
      </c>
      <c r="G54" s="346" t="str">
        <f>IF('別記第４号様式（基本情報入力シート）'!Y79="","",'別記第４号様式（基本情報入力シート）'!Y79)</f>
        <v/>
      </c>
      <c r="H54" s="353"/>
      <c r="I54" s="363"/>
      <c r="J54" s="372"/>
      <c r="K54" s="384" t="str">
        <f>IF(H54="","",H54*VLOOKUP(G54,'【参考】数式用'!$A$4:$R$54,MATCH(P54,'【参考】数式用'!$M$3:$R$3,0)+12,FALSE))</f>
        <v/>
      </c>
      <c r="L54" s="391" t="str">
        <f>IF(H54="","",H54*VLOOKUP(G54,'【参考】数式用'!$A$4:$R$54,MATCH(Q54,'【参考】数式用'!$M$3:$R$3,0)+12,FALSE))</f>
        <v/>
      </c>
      <c r="O54" s="287" t="e">
        <f>VLOOKUP(G54,'【参考】数式用'!$A$4:$F$54,6,FALSE)</f>
        <v>#N/A</v>
      </c>
      <c r="P54" s="1" t="str">
        <f t="shared" si="0"/>
        <v>（①＋②）/（）</v>
      </c>
      <c r="Q54" s="1" t="str">
        <f t="shared" si="1"/>
        <v>③/（）</v>
      </c>
    </row>
    <row r="55" spans="1:17" ht="36.75" customHeight="1">
      <c r="A55" s="302">
        <f t="shared" si="2"/>
        <v>41</v>
      </c>
      <c r="B55" s="316" t="str">
        <f>IF('別記第４号様式（基本情報入力シート）'!C80="","",'別記第４号様式（基本情報入力シート）'!C80)</f>
        <v/>
      </c>
      <c r="C55" s="323" t="str">
        <f>IF('別記第４号様式（基本情報入力シート）'!M80="","",'別記第４号様式（基本情報入力シート）'!M80)</f>
        <v/>
      </c>
      <c r="D55" s="323" t="str">
        <f>IF('別記第４号様式（基本情報入力シート）'!R80="","",'別記第４号様式（基本情報入力シート）'!R80)</f>
        <v/>
      </c>
      <c r="E55" s="323" t="str">
        <f>IF('別記第４号様式（基本情報入力シート）'!W80="","",'別記第４号様式（基本情報入力シート）'!W80)</f>
        <v/>
      </c>
      <c r="F55" s="323" t="str">
        <f>IF('別記第４号様式（基本情報入力シート）'!X80="","",'別記第４号様式（基本情報入力シート）'!X80)</f>
        <v/>
      </c>
      <c r="G55" s="323" t="str">
        <f>IF('別記第４号様式（基本情報入力シート）'!Y80="","",'別記第４号様式（基本情報入力シート）'!Y80)</f>
        <v/>
      </c>
      <c r="H55" s="353"/>
      <c r="I55" s="363"/>
      <c r="J55" s="373"/>
      <c r="K55" s="384" t="str">
        <f>IF(H55="","",H55*VLOOKUP(G55,'【参考】数式用'!$A$4:$R$54,MATCH(P55,'【参考】数式用'!$M$3:$R$3,0)+12,FALSE))</f>
        <v/>
      </c>
      <c r="L55" s="391" t="str">
        <f>IF(H55="","",H55*VLOOKUP(G55,'【参考】数式用'!$A$4:$R$54,MATCH(Q55,'【参考】数式用'!$M$3:$R$3,0)+12,FALSE))</f>
        <v/>
      </c>
      <c r="O55" s="287" t="e">
        <f>VLOOKUP(G55,'【参考】数式用'!$A$4:$F$54,6,FALSE)</f>
        <v>#N/A</v>
      </c>
      <c r="P55" s="1" t="str">
        <f t="shared" si="0"/>
        <v>（①＋②）/（）</v>
      </c>
      <c r="Q55" s="1" t="str">
        <f t="shared" si="1"/>
        <v>③/（）</v>
      </c>
    </row>
    <row r="56" spans="1:17" ht="36.75" customHeight="1">
      <c r="A56" s="302">
        <f t="shared" si="2"/>
        <v>42</v>
      </c>
      <c r="B56" s="316" t="str">
        <f>IF('別記第４号様式（基本情報入力シート）'!C81="","",'別記第４号様式（基本情報入力シート）'!C81)</f>
        <v/>
      </c>
      <c r="C56" s="323" t="str">
        <f>IF('別記第４号様式（基本情報入力シート）'!M81="","",'別記第４号様式（基本情報入力シート）'!M81)</f>
        <v/>
      </c>
      <c r="D56" s="323" t="str">
        <f>IF('別記第４号様式（基本情報入力シート）'!R81="","",'別記第４号様式（基本情報入力シート）'!R81)</f>
        <v/>
      </c>
      <c r="E56" s="323" t="str">
        <f>IF('別記第４号様式（基本情報入力シート）'!W81="","",'別記第４号様式（基本情報入力シート）'!W81)</f>
        <v/>
      </c>
      <c r="F56" s="323" t="str">
        <f>IF('別記第４号様式（基本情報入力シート）'!X81="","",'別記第４号様式（基本情報入力シート）'!X81)</f>
        <v/>
      </c>
      <c r="G56" s="346" t="str">
        <f>IF('別記第４号様式（基本情報入力シート）'!Y81="","",'別記第４号様式（基本情報入力シート）'!Y81)</f>
        <v/>
      </c>
      <c r="H56" s="354"/>
      <c r="I56" s="364"/>
      <c r="J56" s="372"/>
      <c r="K56" s="384" t="str">
        <f>IF(H56="","",H56*VLOOKUP(G56,'【参考】数式用'!$A$4:$R$54,MATCH(P56,'【参考】数式用'!$M$3:$R$3,0)+12,FALSE))</f>
        <v/>
      </c>
      <c r="L56" s="391" t="str">
        <f>IF(H56="","",H56*VLOOKUP(G56,'【参考】数式用'!$A$4:$R$54,MATCH(Q56,'【参考】数式用'!$M$3:$R$3,0)+12,FALSE))</f>
        <v/>
      </c>
      <c r="O56" s="287" t="e">
        <f>VLOOKUP(G56,'【参考】数式用'!$A$4:$F$54,6,FALSE)</f>
        <v>#N/A</v>
      </c>
      <c r="P56" s="1" t="str">
        <f t="shared" si="0"/>
        <v>（①＋②）/（）</v>
      </c>
      <c r="Q56" s="1" t="str">
        <f t="shared" si="1"/>
        <v>③/（）</v>
      </c>
    </row>
    <row r="57" spans="1:17" ht="36.75" customHeight="1">
      <c r="A57" s="302">
        <f t="shared" si="2"/>
        <v>43</v>
      </c>
      <c r="B57" s="316" t="str">
        <f>IF('別記第４号様式（基本情報入力シート）'!C82="","",'別記第４号様式（基本情報入力シート）'!C82)</f>
        <v/>
      </c>
      <c r="C57" s="323" t="str">
        <f>IF('別記第４号様式（基本情報入力シート）'!M82="","",'別記第４号様式（基本情報入力シート）'!M82)</f>
        <v/>
      </c>
      <c r="D57" s="323" t="str">
        <f>IF('別記第４号様式（基本情報入力シート）'!R82="","",'別記第４号様式（基本情報入力シート）'!R82)</f>
        <v/>
      </c>
      <c r="E57" s="323" t="str">
        <f>IF('別記第４号様式（基本情報入力シート）'!W82="","",'別記第４号様式（基本情報入力シート）'!W82)</f>
        <v/>
      </c>
      <c r="F57" s="323" t="str">
        <f>IF('別記第４号様式（基本情報入力シート）'!X82="","",'別記第４号様式（基本情報入力シート）'!X82)</f>
        <v/>
      </c>
      <c r="G57" s="323" t="str">
        <f>IF('別記第４号様式（基本情報入力シート）'!Y82="","",'別記第４号様式（基本情報入力シート）'!Y82)</f>
        <v/>
      </c>
      <c r="H57" s="353"/>
      <c r="I57" s="363"/>
      <c r="J57" s="372"/>
      <c r="K57" s="384" t="str">
        <f>IF(H57="","",H57*VLOOKUP(G57,'【参考】数式用'!$A$4:$R$54,MATCH(P57,'【参考】数式用'!$M$3:$R$3,0)+12,FALSE))</f>
        <v/>
      </c>
      <c r="L57" s="391" t="str">
        <f>IF(H57="","",H57*VLOOKUP(G57,'【参考】数式用'!$A$4:$R$54,MATCH(Q57,'【参考】数式用'!$M$3:$R$3,0)+12,FALSE))</f>
        <v/>
      </c>
      <c r="O57" s="287" t="e">
        <f>VLOOKUP(G57,'【参考】数式用'!$A$4:$F$54,6,FALSE)</f>
        <v>#N/A</v>
      </c>
      <c r="P57" s="1" t="str">
        <f t="shared" si="0"/>
        <v>（①＋②）/（）</v>
      </c>
      <c r="Q57" s="1" t="str">
        <f t="shared" si="1"/>
        <v>③/（）</v>
      </c>
    </row>
    <row r="58" spans="1:17" ht="36.75" customHeight="1">
      <c r="A58" s="302">
        <f t="shared" si="2"/>
        <v>44</v>
      </c>
      <c r="B58" s="316" t="str">
        <f>IF('別記第４号様式（基本情報入力シート）'!C83="","",'別記第４号様式（基本情報入力シート）'!C83)</f>
        <v/>
      </c>
      <c r="C58" s="323" t="str">
        <f>IF('別記第４号様式（基本情報入力シート）'!M83="","",'別記第４号様式（基本情報入力シート）'!M83)</f>
        <v/>
      </c>
      <c r="D58" s="323" t="str">
        <f>IF('別記第４号様式（基本情報入力シート）'!R83="","",'別記第４号様式（基本情報入力シート）'!R83)</f>
        <v/>
      </c>
      <c r="E58" s="323" t="str">
        <f>IF('別記第４号様式（基本情報入力シート）'!W83="","",'別記第４号様式（基本情報入力シート）'!W83)</f>
        <v/>
      </c>
      <c r="F58" s="323" t="str">
        <f>IF('別記第４号様式（基本情報入力シート）'!X83="","",'別記第４号様式（基本情報入力シート）'!X83)</f>
        <v/>
      </c>
      <c r="G58" s="346" t="str">
        <f>IF('別記第４号様式（基本情報入力シート）'!Y83="","",'別記第４号様式（基本情報入力シート）'!Y83)</f>
        <v/>
      </c>
      <c r="H58" s="353"/>
      <c r="I58" s="363"/>
      <c r="J58" s="372"/>
      <c r="K58" s="384" t="str">
        <f>IF(H58="","",H58*VLOOKUP(G58,'【参考】数式用'!$A$4:$R$54,MATCH(P58,'【参考】数式用'!$M$3:$R$3,0)+12,FALSE))</f>
        <v/>
      </c>
      <c r="L58" s="391" t="str">
        <f>IF(H58="","",H58*VLOOKUP(G58,'【参考】数式用'!$A$4:$R$54,MATCH(Q58,'【参考】数式用'!$M$3:$R$3,0)+12,FALSE))</f>
        <v/>
      </c>
      <c r="O58" s="287" t="e">
        <f>VLOOKUP(G58,'【参考】数式用'!$A$4:$F$54,6,FALSE)</f>
        <v>#N/A</v>
      </c>
      <c r="P58" s="1" t="str">
        <f t="shared" si="0"/>
        <v>（①＋②）/（）</v>
      </c>
      <c r="Q58" s="1" t="str">
        <f t="shared" si="1"/>
        <v>③/（）</v>
      </c>
    </row>
    <row r="59" spans="1:17" ht="36.75" customHeight="1">
      <c r="A59" s="302">
        <f t="shared" si="2"/>
        <v>45</v>
      </c>
      <c r="B59" s="316" t="str">
        <f>IF('別記第４号様式（基本情報入力シート）'!C84="","",'別記第４号様式（基本情報入力シート）'!C84)</f>
        <v/>
      </c>
      <c r="C59" s="323" t="str">
        <f>IF('別記第４号様式（基本情報入力シート）'!M84="","",'別記第４号様式（基本情報入力シート）'!M84)</f>
        <v/>
      </c>
      <c r="D59" s="323" t="str">
        <f>IF('別記第４号様式（基本情報入力シート）'!R84="","",'別記第４号様式（基本情報入力シート）'!R84)</f>
        <v/>
      </c>
      <c r="E59" s="323" t="str">
        <f>IF('別記第４号様式（基本情報入力シート）'!W84="","",'別記第４号様式（基本情報入力シート）'!W84)</f>
        <v/>
      </c>
      <c r="F59" s="323" t="str">
        <f>IF('別記第４号様式（基本情報入力シート）'!X84="","",'別記第４号様式（基本情報入力シート）'!X84)</f>
        <v/>
      </c>
      <c r="G59" s="323" t="str">
        <f>IF('別記第４号様式（基本情報入力シート）'!Y84="","",'別記第４号様式（基本情報入力シート）'!Y84)</f>
        <v/>
      </c>
      <c r="H59" s="354"/>
      <c r="I59" s="364"/>
      <c r="J59" s="372"/>
      <c r="K59" s="384" t="str">
        <f>IF(H59="","",H59*VLOOKUP(G59,'【参考】数式用'!$A$4:$R$54,MATCH(P59,'【参考】数式用'!$M$3:$R$3,0)+12,FALSE))</f>
        <v/>
      </c>
      <c r="L59" s="391" t="str">
        <f>IF(H59="","",H59*VLOOKUP(G59,'【参考】数式用'!$A$4:$R$54,MATCH(Q59,'【参考】数式用'!$M$3:$R$3,0)+12,FALSE))</f>
        <v/>
      </c>
      <c r="O59" s="287" t="e">
        <f>VLOOKUP(G59,'【参考】数式用'!$A$4:$F$54,6,FALSE)</f>
        <v>#N/A</v>
      </c>
      <c r="P59" s="1" t="str">
        <f t="shared" si="0"/>
        <v>（①＋②）/（）</v>
      </c>
      <c r="Q59" s="1" t="str">
        <f t="shared" si="1"/>
        <v>③/（）</v>
      </c>
    </row>
    <row r="60" spans="1:17" ht="36.75" customHeight="1">
      <c r="A60" s="302">
        <f t="shared" si="2"/>
        <v>46</v>
      </c>
      <c r="B60" s="316" t="str">
        <f>IF('別記第４号様式（基本情報入力シート）'!C85="","",'別記第４号様式（基本情報入力シート）'!C85)</f>
        <v/>
      </c>
      <c r="C60" s="323" t="str">
        <f>IF('別記第４号様式（基本情報入力シート）'!M85="","",'別記第４号様式（基本情報入力シート）'!M85)</f>
        <v/>
      </c>
      <c r="D60" s="323" t="str">
        <f>IF('別記第４号様式（基本情報入力シート）'!R85="","",'別記第４号様式（基本情報入力シート）'!R85)</f>
        <v/>
      </c>
      <c r="E60" s="323" t="str">
        <f>IF('別記第４号様式（基本情報入力シート）'!W85="","",'別記第４号様式（基本情報入力シート）'!W85)</f>
        <v/>
      </c>
      <c r="F60" s="323" t="str">
        <f>IF('別記第４号様式（基本情報入力シート）'!X85="","",'別記第４号様式（基本情報入力シート）'!X85)</f>
        <v/>
      </c>
      <c r="G60" s="346" t="str">
        <f>IF('別記第４号様式（基本情報入力シート）'!Y85="","",'別記第４号様式（基本情報入力シート）'!Y85)</f>
        <v/>
      </c>
      <c r="H60" s="353"/>
      <c r="I60" s="363"/>
      <c r="J60" s="372"/>
      <c r="K60" s="384" t="str">
        <f>IF(H60="","",H60*VLOOKUP(G60,'【参考】数式用'!$A$4:$R$54,MATCH(P60,'【参考】数式用'!$M$3:$R$3,0)+12,FALSE))</f>
        <v/>
      </c>
      <c r="L60" s="391" t="str">
        <f>IF(H60="","",H60*VLOOKUP(G60,'【参考】数式用'!$A$4:$R$54,MATCH(Q60,'【参考】数式用'!$M$3:$R$3,0)+12,FALSE))</f>
        <v/>
      </c>
      <c r="O60" s="287" t="e">
        <f>VLOOKUP(G60,'【参考】数式用'!$A$4:$F$54,6,FALSE)</f>
        <v>#N/A</v>
      </c>
      <c r="P60" s="1" t="str">
        <f t="shared" si="0"/>
        <v>（①＋②）/（）</v>
      </c>
      <c r="Q60" s="1" t="str">
        <f t="shared" si="1"/>
        <v>③/（）</v>
      </c>
    </row>
    <row r="61" spans="1:17" ht="36.75" customHeight="1">
      <c r="A61" s="302">
        <f t="shared" si="2"/>
        <v>47</v>
      </c>
      <c r="B61" s="316" t="str">
        <f>IF('別記第４号様式（基本情報入力シート）'!C86="","",'別記第４号様式（基本情報入力シート）'!C86)</f>
        <v/>
      </c>
      <c r="C61" s="323" t="str">
        <f>IF('別記第４号様式（基本情報入力シート）'!M86="","",'別記第４号様式（基本情報入力シート）'!M86)</f>
        <v/>
      </c>
      <c r="D61" s="323" t="str">
        <f>IF('別記第４号様式（基本情報入力シート）'!R86="","",'別記第４号様式（基本情報入力シート）'!R86)</f>
        <v/>
      </c>
      <c r="E61" s="323" t="str">
        <f>IF('別記第４号様式（基本情報入力シート）'!W86="","",'別記第４号様式（基本情報入力シート）'!W86)</f>
        <v/>
      </c>
      <c r="F61" s="323" t="str">
        <f>IF('別記第４号様式（基本情報入力シート）'!X86="","",'別記第４号様式（基本情報入力シート）'!X86)</f>
        <v/>
      </c>
      <c r="G61" s="323" t="str">
        <f>IF('別記第４号様式（基本情報入力シート）'!Y86="","",'別記第４号様式（基本情報入力シート）'!Y86)</f>
        <v/>
      </c>
      <c r="H61" s="353"/>
      <c r="I61" s="363"/>
      <c r="J61" s="373"/>
      <c r="K61" s="384" t="str">
        <f>IF(H61="","",H61*VLOOKUP(G61,'【参考】数式用'!$A$4:$R$54,MATCH(P61,'【参考】数式用'!$M$3:$R$3,0)+12,FALSE))</f>
        <v/>
      </c>
      <c r="L61" s="391" t="str">
        <f>IF(H61="","",H61*VLOOKUP(G61,'【参考】数式用'!$A$4:$R$54,MATCH(Q61,'【参考】数式用'!$M$3:$R$3,0)+12,FALSE))</f>
        <v/>
      </c>
      <c r="O61" s="287" t="e">
        <f>VLOOKUP(G61,'【参考】数式用'!$A$4:$F$54,6,FALSE)</f>
        <v>#N/A</v>
      </c>
      <c r="P61" s="1" t="str">
        <f t="shared" si="0"/>
        <v>（①＋②）/（）</v>
      </c>
      <c r="Q61" s="1" t="str">
        <f t="shared" si="1"/>
        <v>③/（）</v>
      </c>
    </row>
    <row r="62" spans="1:17" ht="36.75" customHeight="1">
      <c r="A62" s="302">
        <f t="shared" si="2"/>
        <v>48</v>
      </c>
      <c r="B62" s="316" t="str">
        <f>IF('別記第４号様式（基本情報入力シート）'!C87="","",'別記第４号様式（基本情報入力シート）'!C87)</f>
        <v/>
      </c>
      <c r="C62" s="323" t="str">
        <f>IF('別記第４号様式（基本情報入力シート）'!M87="","",'別記第４号様式（基本情報入力シート）'!M87)</f>
        <v/>
      </c>
      <c r="D62" s="323" t="str">
        <f>IF('別記第４号様式（基本情報入力シート）'!R87="","",'別記第４号様式（基本情報入力シート）'!R87)</f>
        <v/>
      </c>
      <c r="E62" s="323" t="str">
        <f>IF('別記第４号様式（基本情報入力シート）'!W87="","",'別記第４号様式（基本情報入力シート）'!W87)</f>
        <v/>
      </c>
      <c r="F62" s="323" t="str">
        <f>IF('別記第４号様式（基本情報入力シート）'!X87="","",'別記第４号様式（基本情報入力シート）'!X87)</f>
        <v/>
      </c>
      <c r="G62" s="346" t="str">
        <f>IF('別記第４号様式（基本情報入力シート）'!Y87="","",'別記第４号様式（基本情報入力シート）'!Y87)</f>
        <v/>
      </c>
      <c r="H62" s="354"/>
      <c r="I62" s="364"/>
      <c r="J62" s="372"/>
      <c r="K62" s="384" t="str">
        <f>IF(H62="","",H62*VLOOKUP(G62,'【参考】数式用'!$A$4:$R$54,MATCH(P62,'【参考】数式用'!$M$3:$R$3,0)+12,FALSE))</f>
        <v/>
      </c>
      <c r="L62" s="391" t="str">
        <f>IF(H62="","",H62*VLOOKUP(G62,'【参考】数式用'!$A$4:$R$54,MATCH(Q62,'【参考】数式用'!$M$3:$R$3,0)+12,FALSE))</f>
        <v/>
      </c>
      <c r="O62" s="287" t="e">
        <f>VLOOKUP(G62,'【参考】数式用'!$A$4:$F$54,6,FALSE)</f>
        <v>#N/A</v>
      </c>
      <c r="P62" s="1" t="str">
        <f t="shared" si="0"/>
        <v>（①＋②）/（）</v>
      </c>
      <c r="Q62" s="1" t="str">
        <f t="shared" si="1"/>
        <v>③/（）</v>
      </c>
    </row>
    <row r="63" spans="1:17" ht="36.75" customHeight="1">
      <c r="A63" s="302">
        <f t="shared" si="2"/>
        <v>49</v>
      </c>
      <c r="B63" s="316" t="str">
        <f>IF('別記第４号様式（基本情報入力シート）'!C88="","",'別記第４号様式（基本情報入力シート）'!C88)</f>
        <v/>
      </c>
      <c r="C63" s="323" t="str">
        <f>IF('別記第４号様式（基本情報入力シート）'!M88="","",'別記第４号様式（基本情報入力シート）'!M88)</f>
        <v/>
      </c>
      <c r="D63" s="323" t="str">
        <f>IF('別記第４号様式（基本情報入力シート）'!R88="","",'別記第４号様式（基本情報入力シート）'!R88)</f>
        <v/>
      </c>
      <c r="E63" s="323" t="str">
        <f>IF('別記第４号様式（基本情報入力シート）'!W88="","",'別記第４号様式（基本情報入力シート）'!W88)</f>
        <v/>
      </c>
      <c r="F63" s="323" t="str">
        <f>IF('別記第４号様式（基本情報入力シート）'!X88="","",'別記第４号様式（基本情報入力シート）'!X88)</f>
        <v/>
      </c>
      <c r="G63" s="323" t="str">
        <f>IF('別記第４号様式（基本情報入力シート）'!Y88="","",'別記第４号様式（基本情報入力シート）'!Y88)</f>
        <v/>
      </c>
      <c r="H63" s="353"/>
      <c r="I63" s="363"/>
      <c r="J63" s="372"/>
      <c r="K63" s="384" t="str">
        <f>IF(H63="","",H63*VLOOKUP(G63,'【参考】数式用'!$A$4:$R$54,MATCH(P63,'【参考】数式用'!$M$3:$R$3,0)+12,FALSE))</f>
        <v/>
      </c>
      <c r="L63" s="391" t="str">
        <f>IF(H63="","",H63*VLOOKUP(G63,'【参考】数式用'!$A$4:$R$54,MATCH(Q63,'【参考】数式用'!$M$3:$R$3,0)+12,FALSE))</f>
        <v/>
      </c>
      <c r="O63" s="287" t="e">
        <f>VLOOKUP(G63,'【参考】数式用'!$A$4:$F$54,6,FALSE)</f>
        <v>#N/A</v>
      </c>
      <c r="P63" s="1" t="str">
        <f t="shared" si="0"/>
        <v>（①＋②）/（）</v>
      </c>
      <c r="Q63" s="1" t="str">
        <f t="shared" si="1"/>
        <v>③/（）</v>
      </c>
    </row>
    <row r="64" spans="1:17" ht="36.75" customHeight="1">
      <c r="A64" s="302">
        <f t="shared" si="2"/>
        <v>50</v>
      </c>
      <c r="B64" s="316" t="str">
        <f>IF('別記第４号様式（基本情報入力シート）'!C89="","",'別記第４号様式（基本情報入力シート）'!C89)</f>
        <v/>
      </c>
      <c r="C64" s="323" t="str">
        <f>IF('別記第４号様式（基本情報入力シート）'!M89="","",'別記第４号様式（基本情報入力シート）'!M89)</f>
        <v/>
      </c>
      <c r="D64" s="323" t="str">
        <f>IF('別記第４号様式（基本情報入力シート）'!R89="","",'別記第４号様式（基本情報入力シート）'!R89)</f>
        <v/>
      </c>
      <c r="E64" s="323" t="str">
        <f>IF('別記第４号様式（基本情報入力シート）'!W89="","",'別記第４号様式（基本情報入力シート）'!W89)</f>
        <v/>
      </c>
      <c r="F64" s="323" t="str">
        <f>IF('別記第４号様式（基本情報入力シート）'!X89="","",'別記第４号様式（基本情報入力シート）'!X89)</f>
        <v/>
      </c>
      <c r="G64" s="346" t="str">
        <f>IF('別記第４号様式（基本情報入力シート）'!Y89="","",'別記第４号様式（基本情報入力シート）'!Y89)</f>
        <v/>
      </c>
      <c r="H64" s="353"/>
      <c r="I64" s="363"/>
      <c r="J64" s="372"/>
      <c r="K64" s="384" t="str">
        <f>IF(H64="","",H64*VLOOKUP(G64,'【参考】数式用'!$A$4:$R$54,MATCH(P64,'【参考】数式用'!$M$3:$R$3,0)+12,FALSE))</f>
        <v/>
      </c>
      <c r="L64" s="391" t="str">
        <f>IF(H64="","",H64*VLOOKUP(G64,'【参考】数式用'!$A$4:$R$54,MATCH(Q64,'【参考】数式用'!$M$3:$R$3,0)+12,FALSE))</f>
        <v/>
      </c>
      <c r="O64" s="287" t="e">
        <f>VLOOKUP(G64,'【参考】数式用'!$A$4:$F$54,6,FALSE)</f>
        <v>#N/A</v>
      </c>
      <c r="P64" s="1" t="str">
        <f t="shared" si="0"/>
        <v>（①＋②）/（）</v>
      </c>
      <c r="Q64" s="1" t="str">
        <f t="shared" si="1"/>
        <v>③/（）</v>
      </c>
    </row>
    <row r="65" spans="1:17" ht="36.75" customHeight="1">
      <c r="A65" s="302">
        <f t="shared" si="2"/>
        <v>51</v>
      </c>
      <c r="B65" s="316" t="str">
        <f>IF('別記第４号様式（基本情報入力シート）'!C90="","",'別記第４号様式（基本情報入力シート）'!C90)</f>
        <v/>
      </c>
      <c r="C65" s="323" t="str">
        <f>IF('別記第４号様式（基本情報入力シート）'!M90="","",'別記第４号様式（基本情報入力シート）'!M90)</f>
        <v/>
      </c>
      <c r="D65" s="323" t="str">
        <f>IF('別記第４号様式（基本情報入力シート）'!R90="","",'別記第４号様式（基本情報入力シート）'!R90)</f>
        <v/>
      </c>
      <c r="E65" s="323" t="str">
        <f>IF('別記第４号様式（基本情報入力シート）'!W90="","",'別記第４号様式（基本情報入力シート）'!W90)</f>
        <v/>
      </c>
      <c r="F65" s="323" t="str">
        <f>IF('別記第４号様式（基本情報入力シート）'!X90="","",'別記第４号様式（基本情報入力シート）'!X90)</f>
        <v/>
      </c>
      <c r="G65" s="323" t="str">
        <f>IF('別記第４号様式（基本情報入力シート）'!Y90="","",'別記第４号様式（基本情報入力シート）'!Y90)</f>
        <v/>
      </c>
      <c r="H65" s="354"/>
      <c r="I65" s="364"/>
      <c r="J65" s="372"/>
      <c r="K65" s="384" t="str">
        <f>IF(H65="","",H65*VLOOKUP(G65,'【参考】数式用'!$A$4:$R$54,MATCH(P65,'【参考】数式用'!$M$3:$R$3,0)+12,FALSE))</f>
        <v/>
      </c>
      <c r="L65" s="391" t="str">
        <f>IF(H65="","",H65*VLOOKUP(G65,'【参考】数式用'!$A$4:$R$54,MATCH(Q65,'【参考】数式用'!$M$3:$R$3,0)+12,FALSE))</f>
        <v/>
      </c>
      <c r="O65" s="287" t="e">
        <f>VLOOKUP(G65,'【参考】数式用'!$A$4:$F$54,6,FALSE)</f>
        <v>#N/A</v>
      </c>
      <c r="P65" s="1" t="str">
        <f t="shared" si="0"/>
        <v>（①＋②）/（）</v>
      </c>
      <c r="Q65" s="1" t="str">
        <f t="shared" si="1"/>
        <v>③/（）</v>
      </c>
    </row>
    <row r="66" spans="1:17" ht="36.75" customHeight="1">
      <c r="A66" s="302">
        <f t="shared" si="2"/>
        <v>52</v>
      </c>
      <c r="B66" s="316" t="str">
        <f>IF('別記第４号様式（基本情報入力シート）'!C91="","",'別記第４号様式（基本情報入力シート）'!C91)</f>
        <v/>
      </c>
      <c r="C66" s="323" t="str">
        <f>IF('別記第４号様式（基本情報入力シート）'!M91="","",'別記第４号様式（基本情報入力シート）'!M91)</f>
        <v/>
      </c>
      <c r="D66" s="323" t="str">
        <f>IF('別記第４号様式（基本情報入力シート）'!R91="","",'別記第４号様式（基本情報入力シート）'!R91)</f>
        <v/>
      </c>
      <c r="E66" s="323" t="str">
        <f>IF('別記第４号様式（基本情報入力シート）'!W91="","",'別記第４号様式（基本情報入力シート）'!W91)</f>
        <v/>
      </c>
      <c r="F66" s="323" t="str">
        <f>IF('別記第４号様式（基本情報入力シート）'!X91="","",'別記第４号様式（基本情報入力シート）'!X91)</f>
        <v/>
      </c>
      <c r="G66" s="346" t="str">
        <f>IF('別記第４号様式（基本情報入力シート）'!Y91="","",'別記第４号様式（基本情報入力シート）'!Y91)</f>
        <v/>
      </c>
      <c r="H66" s="353"/>
      <c r="I66" s="363"/>
      <c r="J66" s="372"/>
      <c r="K66" s="384" t="str">
        <f>IF(H66="","",H66*VLOOKUP(G66,'【参考】数式用'!$A$4:$R$54,MATCH(P66,'【参考】数式用'!$M$3:$R$3,0)+12,FALSE))</f>
        <v/>
      </c>
      <c r="L66" s="391" t="str">
        <f>IF(H66="","",H66*VLOOKUP(G66,'【参考】数式用'!$A$4:$R$54,MATCH(Q66,'【参考】数式用'!$M$3:$R$3,0)+12,FALSE))</f>
        <v/>
      </c>
      <c r="O66" s="287" t="e">
        <f>VLOOKUP(G66,'【参考】数式用'!$A$4:$F$54,6,FALSE)</f>
        <v>#N/A</v>
      </c>
      <c r="P66" s="1" t="str">
        <f t="shared" si="0"/>
        <v>（①＋②）/（）</v>
      </c>
      <c r="Q66" s="1" t="str">
        <f t="shared" si="1"/>
        <v>③/（）</v>
      </c>
    </row>
    <row r="67" spans="1:17" ht="36.75" customHeight="1">
      <c r="A67" s="302">
        <f t="shared" si="2"/>
        <v>53</v>
      </c>
      <c r="B67" s="316" t="str">
        <f>IF('別記第４号様式（基本情報入力シート）'!C92="","",'別記第４号様式（基本情報入力シート）'!C92)</f>
        <v/>
      </c>
      <c r="C67" s="323" t="str">
        <f>IF('別記第４号様式（基本情報入力シート）'!M92="","",'別記第４号様式（基本情報入力シート）'!M92)</f>
        <v/>
      </c>
      <c r="D67" s="323" t="str">
        <f>IF('別記第４号様式（基本情報入力シート）'!R92="","",'別記第４号様式（基本情報入力シート）'!R92)</f>
        <v/>
      </c>
      <c r="E67" s="323" t="str">
        <f>IF('別記第４号様式（基本情報入力シート）'!W92="","",'別記第４号様式（基本情報入力シート）'!W92)</f>
        <v/>
      </c>
      <c r="F67" s="323" t="str">
        <f>IF('別記第４号様式（基本情報入力シート）'!X92="","",'別記第４号様式（基本情報入力シート）'!X92)</f>
        <v/>
      </c>
      <c r="G67" s="323" t="str">
        <f>IF('別記第４号様式（基本情報入力シート）'!Y92="","",'別記第４号様式（基本情報入力シート）'!Y92)</f>
        <v/>
      </c>
      <c r="H67" s="353"/>
      <c r="I67" s="363"/>
      <c r="J67" s="372"/>
      <c r="K67" s="384" t="str">
        <f>IF(H67="","",H67*VLOOKUP(G67,'【参考】数式用'!$A$4:$R$54,MATCH(P67,'【参考】数式用'!$M$3:$R$3,0)+12,FALSE))</f>
        <v/>
      </c>
      <c r="L67" s="391" t="str">
        <f>IF(H67="","",H67*VLOOKUP(G67,'【参考】数式用'!$A$4:$R$54,MATCH(Q67,'【参考】数式用'!$M$3:$R$3,0)+12,FALSE))</f>
        <v/>
      </c>
      <c r="O67" s="287" t="e">
        <f>VLOOKUP(G67,'【参考】数式用'!$A$4:$F$54,6,FALSE)</f>
        <v>#N/A</v>
      </c>
      <c r="P67" s="1" t="str">
        <f t="shared" si="0"/>
        <v>（①＋②）/（）</v>
      </c>
      <c r="Q67" s="1" t="str">
        <f t="shared" si="1"/>
        <v>③/（）</v>
      </c>
    </row>
    <row r="68" spans="1:17" ht="36.75" customHeight="1">
      <c r="A68" s="302">
        <f t="shared" si="2"/>
        <v>54</v>
      </c>
      <c r="B68" s="316" t="str">
        <f>IF('別記第４号様式（基本情報入力シート）'!C93="","",'別記第４号様式（基本情報入力シート）'!C93)</f>
        <v/>
      </c>
      <c r="C68" s="323" t="str">
        <f>IF('別記第４号様式（基本情報入力シート）'!M93="","",'別記第４号様式（基本情報入力シート）'!M93)</f>
        <v/>
      </c>
      <c r="D68" s="323" t="str">
        <f>IF('別記第４号様式（基本情報入力シート）'!R93="","",'別記第４号様式（基本情報入力シート）'!R93)</f>
        <v/>
      </c>
      <c r="E68" s="323" t="str">
        <f>IF('別記第４号様式（基本情報入力シート）'!W93="","",'別記第４号様式（基本情報入力シート）'!W93)</f>
        <v/>
      </c>
      <c r="F68" s="323" t="str">
        <f>IF('別記第４号様式（基本情報入力シート）'!X93="","",'別記第４号様式（基本情報入力シート）'!X93)</f>
        <v/>
      </c>
      <c r="G68" s="346" t="str">
        <f>IF('別記第４号様式（基本情報入力シート）'!Y93="","",'別記第４号様式（基本情報入力シート）'!Y93)</f>
        <v/>
      </c>
      <c r="H68" s="354"/>
      <c r="I68" s="364"/>
      <c r="J68" s="372"/>
      <c r="K68" s="384" t="str">
        <f>IF(H68="","",H68*VLOOKUP(G68,'【参考】数式用'!$A$4:$R$54,MATCH(P68,'【参考】数式用'!$M$3:$R$3,0)+12,FALSE))</f>
        <v/>
      </c>
      <c r="L68" s="391" t="str">
        <f>IF(H68="","",H68*VLOOKUP(G68,'【参考】数式用'!$A$4:$R$54,MATCH(Q68,'【参考】数式用'!$M$3:$R$3,0)+12,FALSE))</f>
        <v/>
      </c>
      <c r="O68" s="287" t="e">
        <f>VLOOKUP(G68,'【参考】数式用'!$A$4:$F$54,6,FALSE)</f>
        <v>#N/A</v>
      </c>
      <c r="P68" s="1" t="str">
        <f t="shared" si="0"/>
        <v>（①＋②）/（）</v>
      </c>
      <c r="Q68" s="1" t="str">
        <f t="shared" si="1"/>
        <v>③/（）</v>
      </c>
    </row>
    <row r="69" spans="1:17" ht="36.75" customHeight="1">
      <c r="A69" s="302">
        <f t="shared" si="2"/>
        <v>55</v>
      </c>
      <c r="B69" s="316" t="str">
        <f>IF('別記第４号様式（基本情報入力シート）'!C94="","",'別記第４号様式（基本情報入力シート）'!C94)</f>
        <v/>
      </c>
      <c r="C69" s="323" t="str">
        <f>IF('別記第４号様式（基本情報入力シート）'!M94="","",'別記第４号様式（基本情報入力シート）'!M94)</f>
        <v/>
      </c>
      <c r="D69" s="323" t="str">
        <f>IF('別記第４号様式（基本情報入力シート）'!R94="","",'別記第４号様式（基本情報入力シート）'!R94)</f>
        <v/>
      </c>
      <c r="E69" s="323" t="str">
        <f>IF('別記第４号様式（基本情報入力シート）'!W94="","",'別記第４号様式（基本情報入力シート）'!W94)</f>
        <v/>
      </c>
      <c r="F69" s="323" t="str">
        <f>IF('別記第４号様式（基本情報入力シート）'!X94="","",'別記第４号様式（基本情報入力シート）'!X94)</f>
        <v/>
      </c>
      <c r="G69" s="323" t="str">
        <f>IF('別記第４号様式（基本情報入力シート）'!Y94="","",'別記第４号様式（基本情報入力シート）'!Y94)</f>
        <v/>
      </c>
      <c r="H69" s="353"/>
      <c r="I69" s="363"/>
      <c r="J69" s="372"/>
      <c r="K69" s="384" t="str">
        <f>IF(H69="","",H69*VLOOKUP(G69,'【参考】数式用'!$A$4:$R$54,MATCH(P69,'【参考】数式用'!$M$3:$R$3,0)+12,FALSE))</f>
        <v/>
      </c>
      <c r="L69" s="391" t="str">
        <f>IF(H69="","",H69*VLOOKUP(G69,'【参考】数式用'!$A$4:$R$54,MATCH(Q69,'【参考】数式用'!$M$3:$R$3,0)+12,FALSE))</f>
        <v/>
      </c>
      <c r="O69" s="287" t="e">
        <f>VLOOKUP(G69,'【参考】数式用'!$A$4:$F$54,6,FALSE)</f>
        <v>#N/A</v>
      </c>
      <c r="P69" s="1" t="str">
        <f t="shared" si="0"/>
        <v>（①＋②）/（）</v>
      </c>
      <c r="Q69" s="1" t="str">
        <f t="shared" si="1"/>
        <v>③/（）</v>
      </c>
    </row>
    <row r="70" spans="1:17" ht="36.75" customHeight="1">
      <c r="A70" s="302">
        <f t="shared" si="2"/>
        <v>56</v>
      </c>
      <c r="B70" s="316" t="str">
        <f>IF('別記第４号様式（基本情報入力シート）'!C95="","",'別記第４号様式（基本情報入力シート）'!C95)</f>
        <v/>
      </c>
      <c r="C70" s="323" t="str">
        <f>IF('別記第４号様式（基本情報入力シート）'!M95="","",'別記第４号様式（基本情報入力シート）'!M95)</f>
        <v/>
      </c>
      <c r="D70" s="323" t="str">
        <f>IF('別記第４号様式（基本情報入力シート）'!R95="","",'別記第４号様式（基本情報入力シート）'!R95)</f>
        <v/>
      </c>
      <c r="E70" s="323" t="str">
        <f>IF('別記第４号様式（基本情報入力シート）'!W95="","",'別記第４号様式（基本情報入力シート）'!W95)</f>
        <v/>
      </c>
      <c r="F70" s="323" t="str">
        <f>IF('別記第４号様式（基本情報入力シート）'!X95="","",'別記第４号様式（基本情報入力シート）'!X95)</f>
        <v/>
      </c>
      <c r="G70" s="346" t="str">
        <f>IF('別記第４号様式（基本情報入力シート）'!Y95="","",'別記第４号様式（基本情報入力シート）'!Y95)</f>
        <v/>
      </c>
      <c r="H70" s="353"/>
      <c r="I70" s="363"/>
      <c r="J70" s="372"/>
      <c r="K70" s="384" t="str">
        <f>IF(H70="","",H70*VLOOKUP(G70,'【参考】数式用'!$A$4:$R$54,MATCH(P70,'【参考】数式用'!$M$3:$R$3,0)+12,FALSE))</f>
        <v/>
      </c>
      <c r="L70" s="391" t="str">
        <f>IF(H70="","",H70*VLOOKUP(G70,'【参考】数式用'!$A$4:$R$54,MATCH(Q70,'【参考】数式用'!$M$3:$R$3,0)+12,FALSE))</f>
        <v/>
      </c>
      <c r="O70" s="287" t="e">
        <f>VLOOKUP(G70,'【参考】数式用'!$A$4:$F$54,6,FALSE)</f>
        <v>#N/A</v>
      </c>
      <c r="P70" s="1" t="str">
        <f t="shared" si="0"/>
        <v>（①＋②）/（）</v>
      </c>
      <c r="Q70" s="1" t="str">
        <f t="shared" si="1"/>
        <v>③/（）</v>
      </c>
    </row>
    <row r="71" spans="1:17" ht="36.75" customHeight="1">
      <c r="A71" s="302">
        <f t="shared" si="2"/>
        <v>57</v>
      </c>
      <c r="B71" s="316" t="str">
        <f>IF('別記第４号様式（基本情報入力シート）'!C96="","",'別記第４号様式（基本情報入力シート）'!C96)</f>
        <v/>
      </c>
      <c r="C71" s="323" t="str">
        <f>IF('別記第４号様式（基本情報入力シート）'!M96="","",'別記第４号様式（基本情報入力シート）'!M96)</f>
        <v/>
      </c>
      <c r="D71" s="323" t="str">
        <f>IF('別記第４号様式（基本情報入力シート）'!R96="","",'別記第４号様式（基本情報入力シート）'!R96)</f>
        <v/>
      </c>
      <c r="E71" s="323" t="str">
        <f>IF('別記第４号様式（基本情報入力シート）'!W96="","",'別記第４号様式（基本情報入力シート）'!W96)</f>
        <v/>
      </c>
      <c r="F71" s="323" t="str">
        <f>IF('別記第４号様式（基本情報入力シート）'!X96="","",'別記第４号様式（基本情報入力シート）'!X96)</f>
        <v/>
      </c>
      <c r="G71" s="323" t="str">
        <f>IF('別記第４号様式（基本情報入力シート）'!Y96="","",'別記第４号様式（基本情報入力シート）'!Y96)</f>
        <v/>
      </c>
      <c r="H71" s="354"/>
      <c r="I71" s="364"/>
      <c r="J71" s="372"/>
      <c r="K71" s="384" t="str">
        <f>IF(H71="","",H71*VLOOKUP(G71,'【参考】数式用'!$A$4:$R$54,MATCH(P71,'【参考】数式用'!$M$3:$R$3,0)+12,FALSE))</f>
        <v/>
      </c>
      <c r="L71" s="391" t="str">
        <f>IF(H71="","",H71*VLOOKUP(G71,'【参考】数式用'!$A$4:$R$54,MATCH(Q71,'【参考】数式用'!$M$3:$R$3,0)+12,FALSE))</f>
        <v/>
      </c>
      <c r="O71" s="287" t="e">
        <f>VLOOKUP(G71,'【参考】数式用'!$A$4:$F$54,6,FALSE)</f>
        <v>#N/A</v>
      </c>
      <c r="P71" s="1" t="str">
        <f t="shared" si="0"/>
        <v>（①＋②）/（）</v>
      </c>
      <c r="Q71" s="1" t="str">
        <f t="shared" si="1"/>
        <v>③/（）</v>
      </c>
    </row>
    <row r="72" spans="1:17" ht="36.75" customHeight="1">
      <c r="A72" s="302">
        <f t="shared" si="2"/>
        <v>58</v>
      </c>
      <c r="B72" s="316" t="str">
        <f>IF('別記第４号様式（基本情報入力シート）'!C97="","",'別記第４号様式（基本情報入力シート）'!C97)</f>
        <v/>
      </c>
      <c r="C72" s="323" t="str">
        <f>IF('別記第４号様式（基本情報入力シート）'!M97="","",'別記第４号様式（基本情報入力シート）'!M97)</f>
        <v/>
      </c>
      <c r="D72" s="323" t="str">
        <f>IF('別記第４号様式（基本情報入力シート）'!R97="","",'別記第４号様式（基本情報入力シート）'!R97)</f>
        <v/>
      </c>
      <c r="E72" s="323" t="str">
        <f>IF('別記第４号様式（基本情報入力シート）'!W97="","",'別記第４号様式（基本情報入力シート）'!W97)</f>
        <v/>
      </c>
      <c r="F72" s="323" t="str">
        <f>IF('別記第４号様式（基本情報入力シート）'!X97="","",'別記第４号様式（基本情報入力シート）'!X97)</f>
        <v/>
      </c>
      <c r="G72" s="346" t="str">
        <f>IF('別記第４号様式（基本情報入力シート）'!Y97="","",'別記第４号様式（基本情報入力シート）'!Y97)</f>
        <v/>
      </c>
      <c r="H72" s="353"/>
      <c r="I72" s="363"/>
      <c r="J72" s="372"/>
      <c r="K72" s="384" t="str">
        <f>IF(H72="","",H72*VLOOKUP(G72,'【参考】数式用'!$A$4:$R$54,MATCH(P72,'【参考】数式用'!$M$3:$R$3,0)+12,FALSE))</f>
        <v/>
      </c>
      <c r="L72" s="391" t="str">
        <f>IF(H72="","",H72*VLOOKUP(G72,'【参考】数式用'!$A$4:$R$54,MATCH(Q72,'【参考】数式用'!$M$3:$R$3,0)+12,FALSE))</f>
        <v/>
      </c>
      <c r="O72" s="287" t="e">
        <f>VLOOKUP(G72,'【参考】数式用'!$A$4:$F$54,6,FALSE)</f>
        <v>#N/A</v>
      </c>
      <c r="P72" s="1" t="str">
        <f t="shared" si="0"/>
        <v>（①＋②）/（）</v>
      </c>
      <c r="Q72" s="1" t="str">
        <f t="shared" si="1"/>
        <v>③/（）</v>
      </c>
    </row>
    <row r="73" spans="1:17" ht="36.75" customHeight="1">
      <c r="A73" s="302">
        <f t="shared" si="2"/>
        <v>59</v>
      </c>
      <c r="B73" s="316" t="str">
        <f>IF('別記第４号様式（基本情報入力シート）'!C98="","",'別記第４号様式（基本情報入力シート）'!C98)</f>
        <v/>
      </c>
      <c r="C73" s="323" t="str">
        <f>IF('別記第４号様式（基本情報入力シート）'!M98="","",'別記第４号様式（基本情報入力シート）'!M98)</f>
        <v/>
      </c>
      <c r="D73" s="323" t="str">
        <f>IF('別記第４号様式（基本情報入力シート）'!R98="","",'別記第４号様式（基本情報入力シート）'!R98)</f>
        <v/>
      </c>
      <c r="E73" s="323" t="str">
        <f>IF('別記第４号様式（基本情報入力シート）'!W98="","",'別記第４号様式（基本情報入力シート）'!W98)</f>
        <v/>
      </c>
      <c r="F73" s="323" t="str">
        <f>IF('別記第４号様式（基本情報入力シート）'!X98="","",'別記第４号様式（基本情報入力シート）'!X98)</f>
        <v/>
      </c>
      <c r="G73" s="323" t="str">
        <f>IF('別記第４号様式（基本情報入力シート）'!Y98="","",'別記第４号様式（基本情報入力シート）'!Y98)</f>
        <v/>
      </c>
      <c r="H73" s="353"/>
      <c r="I73" s="363"/>
      <c r="J73" s="372"/>
      <c r="K73" s="384" t="str">
        <f>IF(H73="","",H73*VLOOKUP(G73,'【参考】数式用'!$A$4:$R$54,MATCH(P73,'【参考】数式用'!$M$3:$R$3,0)+12,FALSE))</f>
        <v/>
      </c>
      <c r="L73" s="391" t="str">
        <f>IF(H73="","",H73*VLOOKUP(G73,'【参考】数式用'!$A$4:$R$54,MATCH(Q73,'【参考】数式用'!$M$3:$R$3,0)+12,FALSE))</f>
        <v/>
      </c>
      <c r="O73" s="287" t="e">
        <f>VLOOKUP(G73,'【参考】数式用'!$A$4:$F$54,6,FALSE)</f>
        <v>#N/A</v>
      </c>
      <c r="P73" s="1" t="str">
        <f t="shared" si="0"/>
        <v>（①＋②）/（）</v>
      </c>
      <c r="Q73" s="1" t="str">
        <f t="shared" si="1"/>
        <v>③/（）</v>
      </c>
    </row>
    <row r="74" spans="1:17" ht="36.75" customHeight="1">
      <c r="A74" s="302">
        <f t="shared" si="2"/>
        <v>60</v>
      </c>
      <c r="B74" s="316" t="str">
        <f>IF('別記第４号様式（基本情報入力シート）'!C99="","",'別記第４号様式（基本情報入力シート）'!C99)</f>
        <v/>
      </c>
      <c r="C74" s="323" t="str">
        <f>IF('別記第４号様式（基本情報入力シート）'!M99="","",'別記第４号様式（基本情報入力シート）'!M99)</f>
        <v/>
      </c>
      <c r="D74" s="323" t="str">
        <f>IF('別記第４号様式（基本情報入力シート）'!R99="","",'別記第４号様式（基本情報入力シート）'!R99)</f>
        <v/>
      </c>
      <c r="E74" s="323" t="str">
        <f>IF('別記第４号様式（基本情報入力シート）'!W99="","",'別記第４号様式（基本情報入力シート）'!W99)</f>
        <v/>
      </c>
      <c r="F74" s="323" t="str">
        <f>IF('別記第４号様式（基本情報入力シート）'!X99="","",'別記第４号様式（基本情報入力シート）'!X99)</f>
        <v/>
      </c>
      <c r="G74" s="346" t="str">
        <f>IF('別記第４号様式（基本情報入力シート）'!Y99="","",'別記第４号様式（基本情報入力シート）'!Y99)</f>
        <v/>
      </c>
      <c r="H74" s="354"/>
      <c r="I74" s="364"/>
      <c r="J74" s="372"/>
      <c r="K74" s="384" t="str">
        <f>IF(H74="","",H74*VLOOKUP(G74,'【参考】数式用'!$A$4:$R$54,MATCH(P74,'【参考】数式用'!$M$3:$R$3,0)+12,FALSE))</f>
        <v/>
      </c>
      <c r="L74" s="391" t="str">
        <f>IF(H74="","",H74*VLOOKUP(G74,'【参考】数式用'!$A$4:$R$54,MATCH(Q74,'【参考】数式用'!$M$3:$R$3,0)+12,FALSE))</f>
        <v/>
      </c>
      <c r="O74" s="287" t="e">
        <f>VLOOKUP(G74,'【参考】数式用'!$A$4:$F$54,6,FALSE)</f>
        <v>#N/A</v>
      </c>
      <c r="P74" s="1" t="str">
        <f t="shared" si="0"/>
        <v>（①＋②）/（）</v>
      </c>
      <c r="Q74" s="1" t="str">
        <f t="shared" si="1"/>
        <v>③/（）</v>
      </c>
    </row>
    <row r="75" spans="1:17" ht="36.75" customHeight="1">
      <c r="A75" s="302">
        <f t="shared" si="2"/>
        <v>61</v>
      </c>
      <c r="B75" s="316" t="str">
        <f>IF('別記第４号様式（基本情報入力シート）'!C100="","",'別記第４号様式（基本情報入力シート）'!C100)</f>
        <v/>
      </c>
      <c r="C75" s="323" t="str">
        <f>IF('別記第４号様式（基本情報入力シート）'!M100="","",'別記第４号様式（基本情報入力シート）'!M100)</f>
        <v/>
      </c>
      <c r="D75" s="323" t="str">
        <f>IF('別記第４号様式（基本情報入力シート）'!R100="","",'別記第４号様式（基本情報入力シート）'!R100)</f>
        <v/>
      </c>
      <c r="E75" s="323" t="str">
        <f>IF('別記第４号様式（基本情報入力シート）'!W100="","",'別記第４号様式（基本情報入力シート）'!W100)</f>
        <v/>
      </c>
      <c r="F75" s="323" t="str">
        <f>IF('別記第４号様式（基本情報入力シート）'!X100="","",'別記第４号様式（基本情報入力シート）'!X100)</f>
        <v/>
      </c>
      <c r="G75" s="323" t="str">
        <f>IF('別記第４号様式（基本情報入力シート）'!Y100="","",'別記第４号様式（基本情報入力シート）'!Y100)</f>
        <v/>
      </c>
      <c r="H75" s="353"/>
      <c r="I75" s="363"/>
      <c r="J75" s="372"/>
      <c r="K75" s="384" t="str">
        <f>IF(H75="","",H75*VLOOKUP(G75,'【参考】数式用'!$A$4:$R$54,MATCH(P75,'【参考】数式用'!$M$3:$R$3,0)+12,FALSE))</f>
        <v/>
      </c>
      <c r="L75" s="391" t="str">
        <f>IF(H75="","",H75*VLOOKUP(G75,'【参考】数式用'!$A$4:$R$54,MATCH(Q75,'【参考】数式用'!$M$3:$R$3,0)+12,FALSE))</f>
        <v/>
      </c>
      <c r="O75" s="287" t="e">
        <f>VLOOKUP(G75,'【参考】数式用'!$A$4:$F$54,6,FALSE)</f>
        <v>#N/A</v>
      </c>
      <c r="P75" s="1" t="str">
        <f t="shared" si="0"/>
        <v>（①＋②）/（）</v>
      </c>
      <c r="Q75" s="1" t="str">
        <f t="shared" si="1"/>
        <v>③/（）</v>
      </c>
    </row>
    <row r="76" spans="1:17" ht="36.75" customHeight="1">
      <c r="A76" s="302">
        <f t="shared" si="2"/>
        <v>62</v>
      </c>
      <c r="B76" s="316" t="str">
        <f>IF('別記第４号様式（基本情報入力シート）'!C101="","",'別記第４号様式（基本情報入力シート）'!C101)</f>
        <v/>
      </c>
      <c r="C76" s="323" t="str">
        <f>IF('別記第４号様式（基本情報入力シート）'!M101="","",'別記第４号様式（基本情報入力シート）'!M101)</f>
        <v/>
      </c>
      <c r="D76" s="323" t="str">
        <f>IF('別記第４号様式（基本情報入力シート）'!R101="","",'別記第４号様式（基本情報入力シート）'!R101)</f>
        <v/>
      </c>
      <c r="E76" s="323" t="str">
        <f>IF('別記第４号様式（基本情報入力シート）'!W101="","",'別記第４号様式（基本情報入力シート）'!W101)</f>
        <v/>
      </c>
      <c r="F76" s="323" t="str">
        <f>IF('別記第４号様式（基本情報入力シート）'!X101="","",'別記第４号様式（基本情報入力シート）'!X101)</f>
        <v/>
      </c>
      <c r="G76" s="346" t="str">
        <f>IF('別記第４号様式（基本情報入力シート）'!Y101="","",'別記第４号様式（基本情報入力シート）'!Y101)</f>
        <v/>
      </c>
      <c r="H76" s="355"/>
      <c r="I76" s="365"/>
      <c r="J76" s="372"/>
      <c r="K76" s="384" t="str">
        <f>IF(H76="","",H76*VLOOKUP(G76,'【参考】数式用'!$A$4:$R$54,MATCH(P76,'【参考】数式用'!$M$3:$R$3,0)+12,FALSE))</f>
        <v/>
      </c>
      <c r="L76" s="391" t="str">
        <f>IF(H76="","",H76*VLOOKUP(G76,'【参考】数式用'!$A$4:$R$54,MATCH(Q76,'【参考】数式用'!$M$3:$R$3,0)+12,FALSE))</f>
        <v/>
      </c>
      <c r="O76" s="287" t="e">
        <f>VLOOKUP(G76,'【参考】数式用'!$A$4:$F$54,6,FALSE)</f>
        <v>#N/A</v>
      </c>
      <c r="P76" s="1" t="str">
        <f t="shared" si="0"/>
        <v>（①＋②）/（）</v>
      </c>
      <c r="Q76" s="1" t="str">
        <f t="shared" si="1"/>
        <v>③/（）</v>
      </c>
    </row>
    <row r="77" spans="1:17" ht="36.75" customHeight="1">
      <c r="A77" s="302">
        <f t="shared" si="2"/>
        <v>63</v>
      </c>
      <c r="B77" s="316" t="str">
        <f>IF('別記第４号様式（基本情報入力シート）'!C102="","",'別記第４号様式（基本情報入力シート）'!C102)</f>
        <v/>
      </c>
      <c r="C77" s="323" t="str">
        <f>IF('別記第４号様式（基本情報入力シート）'!M102="","",'別記第４号様式（基本情報入力シート）'!M102)</f>
        <v/>
      </c>
      <c r="D77" s="323" t="str">
        <f>IF('別記第４号様式（基本情報入力シート）'!R102="","",'別記第４号様式（基本情報入力シート）'!R102)</f>
        <v/>
      </c>
      <c r="E77" s="323" t="str">
        <f>IF('別記第４号様式（基本情報入力シート）'!W102="","",'別記第４号様式（基本情報入力シート）'!W102)</f>
        <v/>
      </c>
      <c r="F77" s="323" t="str">
        <f>IF('別記第４号様式（基本情報入力シート）'!X102="","",'別記第４号様式（基本情報入力シート）'!X102)</f>
        <v/>
      </c>
      <c r="G77" s="323" t="str">
        <f>IF('別記第４号様式（基本情報入力シート）'!Y102="","",'別記第４号様式（基本情報入力シート）'!Y102)</f>
        <v/>
      </c>
      <c r="H77" s="355"/>
      <c r="I77" s="365"/>
      <c r="J77" s="372"/>
      <c r="K77" s="384" t="str">
        <f>IF(H77="","",H77*VLOOKUP(G77,'【参考】数式用'!$A$4:$R$54,MATCH(P77,'【参考】数式用'!$M$3:$R$3,0)+12,FALSE))</f>
        <v/>
      </c>
      <c r="L77" s="391" t="str">
        <f>IF(H77="","",H77*VLOOKUP(G77,'【参考】数式用'!$A$4:$R$54,MATCH(Q77,'【参考】数式用'!$M$3:$R$3,0)+12,FALSE))</f>
        <v/>
      </c>
      <c r="O77" s="287" t="e">
        <f>VLOOKUP(G77,'【参考】数式用'!$A$4:$F$54,6,FALSE)</f>
        <v>#N/A</v>
      </c>
      <c r="P77" s="1" t="str">
        <f t="shared" si="0"/>
        <v>（①＋②）/（）</v>
      </c>
      <c r="Q77" s="1" t="str">
        <f t="shared" si="1"/>
        <v>③/（）</v>
      </c>
    </row>
    <row r="78" spans="1:17" ht="36.75" customHeight="1">
      <c r="A78" s="302">
        <f t="shared" si="2"/>
        <v>64</v>
      </c>
      <c r="B78" s="316" t="str">
        <f>IF('別記第４号様式（基本情報入力シート）'!C103="","",'別記第４号様式（基本情報入力シート）'!C103)</f>
        <v/>
      </c>
      <c r="C78" s="323" t="str">
        <f>IF('別記第４号様式（基本情報入力シート）'!M103="","",'別記第４号様式（基本情報入力シート）'!M103)</f>
        <v/>
      </c>
      <c r="D78" s="323" t="str">
        <f>IF('別記第４号様式（基本情報入力シート）'!R103="","",'別記第４号様式（基本情報入力シート）'!R103)</f>
        <v/>
      </c>
      <c r="E78" s="323" t="str">
        <f>IF('別記第４号様式（基本情報入力シート）'!W103="","",'別記第４号様式（基本情報入力シート）'!W103)</f>
        <v/>
      </c>
      <c r="F78" s="323" t="str">
        <f>IF('別記第４号様式（基本情報入力シート）'!X103="","",'別記第４号様式（基本情報入力シート）'!X103)</f>
        <v/>
      </c>
      <c r="G78" s="346" t="str">
        <f>IF('別記第４号様式（基本情報入力シート）'!Y103="","",'別記第４号様式（基本情報入力シート）'!Y103)</f>
        <v/>
      </c>
      <c r="H78" s="355"/>
      <c r="I78" s="365"/>
      <c r="J78" s="372"/>
      <c r="K78" s="384" t="str">
        <f>IF(H78="","",H78*VLOOKUP(G78,'【参考】数式用'!$A$4:$R$54,MATCH(P78,'【参考】数式用'!$M$3:$R$3,0)+12,FALSE))</f>
        <v/>
      </c>
      <c r="L78" s="391" t="str">
        <f>IF(H78="","",H78*VLOOKUP(G78,'【参考】数式用'!$A$4:$R$54,MATCH(Q78,'【参考】数式用'!$M$3:$R$3,0)+12,FALSE))</f>
        <v/>
      </c>
      <c r="O78" s="287" t="e">
        <f>VLOOKUP(G78,'【参考】数式用'!$A$4:$F$54,6,FALSE)</f>
        <v>#N/A</v>
      </c>
      <c r="P78" s="1" t="str">
        <f t="shared" si="0"/>
        <v>（①＋②）/（）</v>
      </c>
      <c r="Q78" s="1" t="str">
        <f t="shared" si="1"/>
        <v>③/（）</v>
      </c>
    </row>
    <row r="79" spans="1:17" ht="36.75" customHeight="1">
      <c r="A79" s="302">
        <f t="shared" si="2"/>
        <v>65</v>
      </c>
      <c r="B79" s="316" t="str">
        <f>IF('別記第４号様式（基本情報入力シート）'!C104="","",'別記第４号様式（基本情報入力シート）'!C104)</f>
        <v/>
      </c>
      <c r="C79" s="323" t="str">
        <f>IF('別記第４号様式（基本情報入力シート）'!M104="","",'別記第４号様式（基本情報入力シート）'!M104)</f>
        <v/>
      </c>
      <c r="D79" s="323" t="str">
        <f>IF('別記第４号様式（基本情報入力シート）'!R104="","",'別記第４号様式（基本情報入力シート）'!R104)</f>
        <v/>
      </c>
      <c r="E79" s="323" t="str">
        <f>IF('別記第４号様式（基本情報入力シート）'!W104="","",'別記第４号様式（基本情報入力シート）'!W104)</f>
        <v/>
      </c>
      <c r="F79" s="323" t="str">
        <f>IF('別記第４号様式（基本情報入力シート）'!X104="","",'別記第４号様式（基本情報入力シート）'!X104)</f>
        <v/>
      </c>
      <c r="G79" s="323" t="str">
        <f>IF('別記第４号様式（基本情報入力シート）'!Y104="","",'別記第４号様式（基本情報入力シート）'!Y104)</f>
        <v/>
      </c>
      <c r="H79" s="355"/>
      <c r="I79" s="365"/>
      <c r="J79" s="372"/>
      <c r="K79" s="384" t="str">
        <f>IF(H79="","",H79*VLOOKUP(G79,'【参考】数式用'!$A$4:$R$54,MATCH(P79,'【参考】数式用'!$M$3:$R$3,0)+12,FALSE))</f>
        <v/>
      </c>
      <c r="L79" s="391" t="str">
        <f>IF(H79="","",H79*VLOOKUP(G79,'【参考】数式用'!$A$4:$R$54,MATCH(Q79,'【参考】数式用'!$M$3:$R$3,0)+12,FALSE))</f>
        <v/>
      </c>
      <c r="O79" s="287" t="e">
        <f>VLOOKUP(G79,'【参考】数式用'!$A$4:$F$54,6,FALSE)</f>
        <v>#N/A</v>
      </c>
      <c r="P79" s="1" t="str">
        <f t="shared" ref="P79:P114" si="3">"（①＋②）/（"&amp;J79&amp;"）"</f>
        <v>（①＋②）/（）</v>
      </c>
      <c r="Q79" s="1" t="str">
        <f t="shared" ref="Q79:Q114" si="4">"③/（"&amp;J79&amp;"）"</f>
        <v>③/（）</v>
      </c>
    </row>
    <row r="80" spans="1:17" ht="36.75" customHeight="1">
      <c r="A80" s="302">
        <f t="shared" ref="A80:A114" si="5">A79+1</f>
        <v>66</v>
      </c>
      <c r="B80" s="316" t="str">
        <f>IF('別記第４号様式（基本情報入力シート）'!C105="","",'別記第４号様式（基本情報入力シート）'!C105)</f>
        <v/>
      </c>
      <c r="C80" s="323" t="str">
        <f>IF('別記第４号様式（基本情報入力シート）'!M105="","",'別記第４号様式（基本情報入力シート）'!M105)</f>
        <v/>
      </c>
      <c r="D80" s="323" t="str">
        <f>IF('別記第４号様式（基本情報入力シート）'!R105="","",'別記第４号様式（基本情報入力シート）'!R105)</f>
        <v/>
      </c>
      <c r="E80" s="323" t="str">
        <f>IF('別記第４号様式（基本情報入力シート）'!W105="","",'別記第４号様式（基本情報入力シート）'!W105)</f>
        <v/>
      </c>
      <c r="F80" s="323" t="str">
        <f>IF('別記第４号様式（基本情報入力シート）'!X105="","",'別記第４号様式（基本情報入力シート）'!X105)</f>
        <v/>
      </c>
      <c r="G80" s="346" t="str">
        <f>IF('別記第４号様式（基本情報入力シート）'!Y105="","",'別記第４号様式（基本情報入力シート）'!Y105)</f>
        <v/>
      </c>
      <c r="H80" s="355"/>
      <c r="I80" s="365"/>
      <c r="J80" s="372"/>
      <c r="K80" s="384" t="str">
        <f>IF(H80="","",H80*VLOOKUP(G80,'【参考】数式用'!$A$4:$R$54,MATCH(P80,'【参考】数式用'!$M$3:$R$3,0)+12,FALSE))</f>
        <v/>
      </c>
      <c r="L80" s="391" t="str">
        <f>IF(H80="","",H80*VLOOKUP(G80,'【参考】数式用'!$A$4:$R$54,MATCH(Q80,'【参考】数式用'!$M$3:$R$3,0)+12,FALSE))</f>
        <v/>
      </c>
      <c r="O80" s="287" t="e">
        <f>VLOOKUP(G80,'【参考】数式用'!$A$4:$F$54,6,FALSE)</f>
        <v>#N/A</v>
      </c>
      <c r="P80" s="1" t="str">
        <f t="shared" si="3"/>
        <v>（①＋②）/（）</v>
      </c>
      <c r="Q80" s="1" t="str">
        <f t="shared" si="4"/>
        <v>③/（）</v>
      </c>
    </row>
    <row r="81" spans="1:17" ht="36.75" customHeight="1">
      <c r="A81" s="302">
        <f t="shared" si="5"/>
        <v>67</v>
      </c>
      <c r="B81" s="316" t="str">
        <f>IF('別記第４号様式（基本情報入力シート）'!C106="","",'別記第４号様式（基本情報入力シート）'!C106)</f>
        <v/>
      </c>
      <c r="C81" s="323" t="str">
        <f>IF('別記第４号様式（基本情報入力シート）'!M106="","",'別記第４号様式（基本情報入力シート）'!M106)</f>
        <v/>
      </c>
      <c r="D81" s="323" t="str">
        <f>IF('別記第４号様式（基本情報入力シート）'!R106="","",'別記第４号様式（基本情報入力シート）'!R106)</f>
        <v/>
      </c>
      <c r="E81" s="323" t="str">
        <f>IF('別記第４号様式（基本情報入力シート）'!W106="","",'別記第４号様式（基本情報入力シート）'!W106)</f>
        <v/>
      </c>
      <c r="F81" s="323" t="str">
        <f>IF('別記第４号様式（基本情報入力シート）'!X106="","",'別記第４号様式（基本情報入力シート）'!X106)</f>
        <v/>
      </c>
      <c r="G81" s="323" t="str">
        <f>IF('別記第４号様式（基本情報入力シート）'!Y106="","",'別記第４号様式（基本情報入力シート）'!Y106)</f>
        <v/>
      </c>
      <c r="H81" s="355"/>
      <c r="I81" s="365"/>
      <c r="J81" s="372"/>
      <c r="K81" s="384" t="str">
        <f>IF(H81="","",H81*VLOOKUP(G81,'【参考】数式用'!$A$4:$R$54,MATCH(P81,'【参考】数式用'!$M$3:$R$3,0)+12,FALSE))</f>
        <v/>
      </c>
      <c r="L81" s="391" t="str">
        <f>IF(H81="","",H81*VLOOKUP(G81,'【参考】数式用'!$A$4:$R$54,MATCH(Q81,'【参考】数式用'!$M$3:$R$3,0)+12,FALSE))</f>
        <v/>
      </c>
      <c r="O81" s="287" t="e">
        <f>VLOOKUP(G81,'【参考】数式用'!$A$4:$F$54,6,FALSE)</f>
        <v>#N/A</v>
      </c>
      <c r="P81" s="1" t="str">
        <f t="shared" si="3"/>
        <v>（①＋②）/（）</v>
      </c>
      <c r="Q81" s="1" t="str">
        <f t="shared" si="4"/>
        <v>③/（）</v>
      </c>
    </row>
    <row r="82" spans="1:17" ht="36.75" customHeight="1">
      <c r="A82" s="302">
        <f t="shared" si="5"/>
        <v>68</v>
      </c>
      <c r="B82" s="316" t="str">
        <f>IF('別記第４号様式（基本情報入力シート）'!C107="","",'別記第４号様式（基本情報入力シート）'!C107)</f>
        <v/>
      </c>
      <c r="C82" s="323" t="str">
        <f>IF('別記第４号様式（基本情報入力シート）'!M107="","",'別記第４号様式（基本情報入力シート）'!M107)</f>
        <v/>
      </c>
      <c r="D82" s="323" t="str">
        <f>IF('別記第４号様式（基本情報入力シート）'!R107="","",'別記第４号様式（基本情報入力シート）'!R107)</f>
        <v/>
      </c>
      <c r="E82" s="323" t="str">
        <f>IF('別記第４号様式（基本情報入力シート）'!W107="","",'別記第４号様式（基本情報入力シート）'!W107)</f>
        <v/>
      </c>
      <c r="F82" s="323" t="str">
        <f>IF('別記第４号様式（基本情報入力シート）'!X107="","",'別記第４号様式（基本情報入力シート）'!X107)</f>
        <v/>
      </c>
      <c r="G82" s="346" t="str">
        <f>IF('別記第４号様式（基本情報入力シート）'!Y107="","",'別記第４号様式（基本情報入力シート）'!Y107)</f>
        <v/>
      </c>
      <c r="H82" s="355"/>
      <c r="I82" s="365"/>
      <c r="J82" s="372"/>
      <c r="K82" s="384" t="str">
        <f>IF(H82="","",H82*VLOOKUP(G82,'【参考】数式用'!$A$4:$R$54,MATCH(P82,'【参考】数式用'!$M$3:$R$3,0)+12,FALSE))</f>
        <v/>
      </c>
      <c r="L82" s="391" t="str">
        <f>IF(H82="","",H82*VLOOKUP(G82,'【参考】数式用'!$A$4:$R$54,MATCH(Q82,'【参考】数式用'!$M$3:$R$3,0)+12,FALSE))</f>
        <v/>
      </c>
      <c r="O82" s="287" t="e">
        <f>VLOOKUP(G82,'【参考】数式用'!$A$4:$F$54,6,FALSE)</f>
        <v>#N/A</v>
      </c>
      <c r="P82" s="1" t="str">
        <f t="shared" si="3"/>
        <v>（①＋②）/（）</v>
      </c>
      <c r="Q82" s="1" t="str">
        <f t="shared" si="4"/>
        <v>③/（）</v>
      </c>
    </row>
    <row r="83" spans="1:17" ht="36.75" customHeight="1">
      <c r="A83" s="302">
        <f t="shared" si="5"/>
        <v>69</v>
      </c>
      <c r="B83" s="316" t="str">
        <f>IF('別記第４号様式（基本情報入力シート）'!C108="","",'別記第４号様式（基本情報入力シート）'!C108)</f>
        <v/>
      </c>
      <c r="C83" s="323" t="str">
        <f>IF('別記第４号様式（基本情報入力シート）'!M108="","",'別記第４号様式（基本情報入力シート）'!M108)</f>
        <v/>
      </c>
      <c r="D83" s="323" t="str">
        <f>IF('別記第４号様式（基本情報入力シート）'!R108="","",'別記第４号様式（基本情報入力シート）'!R108)</f>
        <v/>
      </c>
      <c r="E83" s="323" t="str">
        <f>IF('別記第４号様式（基本情報入力シート）'!W108="","",'別記第４号様式（基本情報入力シート）'!W108)</f>
        <v/>
      </c>
      <c r="F83" s="323" t="str">
        <f>IF('別記第４号様式（基本情報入力シート）'!X108="","",'別記第４号様式（基本情報入力シート）'!X108)</f>
        <v/>
      </c>
      <c r="G83" s="323" t="str">
        <f>IF('別記第４号様式（基本情報入力シート）'!Y108="","",'別記第４号様式（基本情報入力シート）'!Y108)</f>
        <v/>
      </c>
      <c r="H83" s="355"/>
      <c r="I83" s="365"/>
      <c r="J83" s="372"/>
      <c r="K83" s="384" t="str">
        <f>IF(H83="","",H83*VLOOKUP(G83,'【参考】数式用'!$A$4:$R$54,MATCH(P83,'【参考】数式用'!$M$3:$R$3,0)+12,FALSE))</f>
        <v/>
      </c>
      <c r="L83" s="391" t="str">
        <f>IF(H83="","",H83*VLOOKUP(G83,'【参考】数式用'!$A$4:$R$54,MATCH(Q83,'【参考】数式用'!$M$3:$R$3,0)+12,FALSE))</f>
        <v/>
      </c>
      <c r="O83" s="287" t="e">
        <f>VLOOKUP(G83,'【参考】数式用'!$A$4:$F$54,6,FALSE)</f>
        <v>#N/A</v>
      </c>
      <c r="P83" s="1" t="str">
        <f t="shared" si="3"/>
        <v>（①＋②）/（）</v>
      </c>
      <c r="Q83" s="1" t="str">
        <f t="shared" si="4"/>
        <v>③/（）</v>
      </c>
    </row>
    <row r="84" spans="1:17" ht="36.75" customHeight="1">
      <c r="A84" s="302">
        <f t="shared" si="5"/>
        <v>70</v>
      </c>
      <c r="B84" s="316" t="str">
        <f>IF('別記第４号様式（基本情報入力シート）'!C109="","",'別記第４号様式（基本情報入力シート）'!C109)</f>
        <v/>
      </c>
      <c r="C84" s="323" t="str">
        <f>IF('別記第４号様式（基本情報入力シート）'!M109="","",'別記第４号様式（基本情報入力シート）'!M109)</f>
        <v/>
      </c>
      <c r="D84" s="323" t="str">
        <f>IF('別記第４号様式（基本情報入力シート）'!R109="","",'別記第４号様式（基本情報入力シート）'!R109)</f>
        <v/>
      </c>
      <c r="E84" s="323" t="str">
        <f>IF('別記第４号様式（基本情報入力シート）'!W109="","",'別記第４号様式（基本情報入力シート）'!W109)</f>
        <v/>
      </c>
      <c r="F84" s="323" t="str">
        <f>IF('別記第４号様式（基本情報入力シート）'!X109="","",'別記第４号様式（基本情報入力シート）'!X109)</f>
        <v/>
      </c>
      <c r="G84" s="346" t="str">
        <f>IF('別記第４号様式（基本情報入力シート）'!Y109="","",'別記第４号様式（基本情報入力シート）'!Y109)</f>
        <v/>
      </c>
      <c r="H84" s="355"/>
      <c r="I84" s="365"/>
      <c r="J84" s="372"/>
      <c r="K84" s="384" t="str">
        <f>IF(H84="","",H84*VLOOKUP(G84,'【参考】数式用'!$A$4:$R$54,MATCH(P84,'【参考】数式用'!$M$3:$R$3,0)+12,FALSE))</f>
        <v/>
      </c>
      <c r="L84" s="391" t="str">
        <f>IF(H84="","",H84*VLOOKUP(G84,'【参考】数式用'!$A$4:$R$54,MATCH(Q84,'【参考】数式用'!$M$3:$R$3,0)+12,FALSE))</f>
        <v/>
      </c>
      <c r="O84" s="287" t="e">
        <f>VLOOKUP(G84,'【参考】数式用'!$A$4:$F$54,6,FALSE)</f>
        <v>#N/A</v>
      </c>
      <c r="P84" s="1" t="str">
        <f t="shared" si="3"/>
        <v>（①＋②）/（）</v>
      </c>
      <c r="Q84" s="1" t="str">
        <f t="shared" si="4"/>
        <v>③/（）</v>
      </c>
    </row>
    <row r="85" spans="1:17" ht="36.75" customHeight="1">
      <c r="A85" s="302">
        <f t="shared" si="5"/>
        <v>71</v>
      </c>
      <c r="B85" s="316" t="str">
        <f>IF('別記第４号様式（基本情報入力シート）'!C110="","",'別記第４号様式（基本情報入力シート）'!C110)</f>
        <v/>
      </c>
      <c r="C85" s="323" t="str">
        <f>IF('別記第４号様式（基本情報入力シート）'!M110="","",'別記第４号様式（基本情報入力シート）'!M110)</f>
        <v/>
      </c>
      <c r="D85" s="323" t="str">
        <f>IF('別記第４号様式（基本情報入力シート）'!R110="","",'別記第４号様式（基本情報入力シート）'!R110)</f>
        <v/>
      </c>
      <c r="E85" s="323" t="str">
        <f>IF('別記第４号様式（基本情報入力シート）'!W110="","",'別記第４号様式（基本情報入力シート）'!W110)</f>
        <v/>
      </c>
      <c r="F85" s="323" t="str">
        <f>IF('別記第４号様式（基本情報入力シート）'!X110="","",'別記第４号様式（基本情報入力シート）'!X110)</f>
        <v/>
      </c>
      <c r="G85" s="323" t="str">
        <f>IF('別記第４号様式（基本情報入力シート）'!Y110="","",'別記第４号様式（基本情報入力シート）'!Y110)</f>
        <v/>
      </c>
      <c r="H85" s="355"/>
      <c r="I85" s="365"/>
      <c r="J85" s="372"/>
      <c r="K85" s="384" t="str">
        <f>IF(H85="","",H85*VLOOKUP(G85,'【参考】数式用'!$A$4:$R$54,MATCH(P85,'【参考】数式用'!$M$3:$R$3,0)+12,FALSE))</f>
        <v/>
      </c>
      <c r="L85" s="391" t="str">
        <f>IF(H85="","",H85*VLOOKUP(G85,'【参考】数式用'!$A$4:$R$54,MATCH(Q85,'【参考】数式用'!$M$3:$R$3,0)+12,FALSE))</f>
        <v/>
      </c>
      <c r="O85" s="287" t="e">
        <f>VLOOKUP(G85,'【参考】数式用'!$A$4:$F$54,6,FALSE)</f>
        <v>#N/A</v>
      </c>
      <c r="P85" s="1" t="str">
        <f t="shared" si="3"/>
        <v>（①＋②）/（）</v>
      </c>
      <c r="Q85" s="1" t="str">
        <f t="shared" si="4"/>
        <v>③/（）</v>
      </c>
    </row>
    <row r="86" spans="1:17" ht="36.75" customHeight="1">
      <c r="A86" s="302">
        <f t="shared" si="5"/>
        <v>72</v>
      </c>
      <c r="B86" s="316" t="str">
        <f>IF('別記第４号様式（基本情報入力シート）'!C111="","",'別記第４号様式（基本情報入力シート）'!C111)</f>
        <v/>
      </c>
      <c r="C86" s="323" t="str">
        <f>IF('別記第４号様式（基本情報入力シート）'!M111="","",'別記第４号様式（基本情報入力シート）'!M111)</f>
        <v/>
      </c>
      <c r="D86" s="323" t="str">
        <f>IF('別記第４号様式（基本情報入力シート）'!R111="","",'別記第４号様式（基本情報入力シート）'!R111)</f>
        <v/>
      </c>
      <c r="E86" s="323" t="str">
        <f>IF('別記第４号様式（基本情報入力シート）'!W111="","",'別記第４号様式（基本情報入力シート）'!W111)</f>
        <v/>
      </c>
      <c r="F86" s="323" t="str">
        <f>IF('別記第４号様式（基本情報入力シート）'!X111="","",'別記第４号様式（基本情報入力シート）'!X111)</f>
        <v/>
      </c>
      <c r="G86" s="346" t="str">
        <f>IF('別記第４号様式（基本情報入力シート）'!Y111="","",'別記第４号様式（基本情報入力シート）'!Y111)</f>
        <v/>
      </c>
      <c r="H86" s="355"/>
      <c r="I86" s="365"/>
      <c r="J86" s="372"/>
      <c r="K86" s="384" t="str">
        <f>IF(H86="","",H86*VLOOKUP(G86,'【参考】数式用'!$A$4:$R$54,MATCH(P86,'【参考】数式用'!$M$3:$R$3,0)+12,FALSE))</f>
        <v/>
      </c>
      <c r="L86" s="391" t="str">
        <f>IF(H86="","",H86*VLOOKUP(G86,'【参考】数式用'!$A$4:$R$54,MATCH(Q86,'【参考】数式用'!$M$3:$R$3,0)+12,FALSE))</f>
        <v/>
      </c>
      <c r="O86" s="287" t="e">
        <f>VLOOKUP(G86,'【参考】数式用'!$A$4:$F$54,6,FALSE)</f>
        <v>#N/A</v>
      </c>
      <c r="P86" s="1" t="str">
        <f t="shared" si="3"/>
        <v>（①＋②）/（）</v>
      </c>
      <c r="Q86" s="1" t="str">
        <f t="shared" si="4"/>
        <v>③/（）</v>
      </c>
    </row>
    <row r="87" spans="1:17" ht="36.75" customHeight="1">
      <c r="A87" s="302">
        <f t="shared" si="5"/>
        <v>73</v>
      </c>
      <c r="B87" s="316" t="str">
        <f>IF('別記第４号様式（基本情報入力シート）'!C112="","",'別記第４号様式（基本情報入力シート）'!C112)</f>
        <v/>
      </c>
      <c r="C87" s="323" t="str">
        <f>IF('別記第４号様式（基本情報入力シート）'!M112="","",'別記第４号様式（基本情報入力シート）'!M112)</f>
        <v/>
      </c>
      <c r="D87" s="323" t="str">
        <f>IF('別記第４号様式（基本情報入力シート）'!R112="","",'別記第４号様式（基本情報入力シート）'!R112)</f>
        <v/>
      </c>
      <c r="E87" s="323" t="str">
        <f>IF('別記第４号様式（基本情報入力シート）'!W112="","",'別記第４号様式（基本情報入力シート）'!W112)</f>
        <v/>
      </c>
      <c r="F87" s="323" t="str">
        <f>IF('別記第４号様式（基本情報入力シート）'!X112="","",'別記第４号様式（基本情報入力シート）'!X112)</f>
        <v/>
      </c>
      <c r="G87" s="323" t="str">
        <f>IF('別記第４号様式（基本情報入力シート）'!Y112="","",'別記第４号様式（基本情報入力シート）'!Y112)</f>
        <v/>
      </c>
      <c r="H87" s="355"/>
      <c r="I87" s="365"/>
      <c r="J87" s="372"/>
      <c r="K87" s="384" t="str">
        <f>IF(H87="","",H87*VLOOKUP(G87,'【参考】数式用'!$A$4:$R$54,MATCH(P87,'【参考】数式用'!$M$3:$R$3,0)+12,FALSE))</f>
        <v/>
      </c>
      <c r="L87" s="391" t="str">
        <f>IF(H87="","",H87*VLOOKUP(G87,'【参考】数式用'!$A$4:$R$54,MATCH(Q87,'【参考】数式用'!$M$3:$R$3,0)+12,FALSE))</f>
        <v/>
      </c>
      <c r="O87" s="287" t="e">
        <f>VLOOKUP(G87,'【参考】数式用'!$A$4:$F$54,6,FALSE)</f>
        <v>#N/A</v>
      </c>
      <c r="P87" s="1" t="str">
        <f t="shared" si="3"/>
        <v>（①＋②）/（）</v>
      </c>
      <c r="Q87" s="1" t="str">
        <f t="shared" si="4"/>
        <v>③/（）</v>
      </c>
    </row>
    <row r="88" spans="1:17" ht="36.75" customHeight="1">
      <c r="A88" s="302">
        <f t="shared" si="5"/>
        <v>74</v>
      </c>
      <c r="B88" s="316" t="str">
        <f>IF('別記第４号様式（基本情報入力シート）'!C113="","",'別記第４号様式（基本情報入力シート）'!C113)</f>
        <v/>
      </c>
      <c r="C88" s="323" t="str">
        <f>IF('別記第４号様式（基本情報入力シート）'!M113="","",'別記第４号様式（基本情報入力シート）'!M113)</f>
        <v/>
      </c>
      <c r="D88" s="323" t="str">
        <f>IF('別記第４号様式（基本情報入力シート）'!R113="","",'別記第４号様式（基本情報入力シート）'!R113)</f>
        <v/>
      </c>
      <c r="E88" s="323" t="str">
        <f>IF('別記第４号様式（基本情報入力シート）'!W113="","",'別記第４号様式（基本情報入力シート）'!W113)</f>
        <v/>
      </c>
      <c r="F88" s="323" t="str">
        <f>IF('別記第４号様式（基本情報入力シート）'!X113="","",'別記第４号様式（基本情報入力シート）'!X113)</f>
        <v/>
      </c>
      <c r="G88" s="346" t="str">
        <f>IF('別記第４号様式（基本情報入力シート）'!Y113="","",'別記第４号様式（基本情報入力シート）'!Y113)</f>
        <v/>
      </c>
      <c r="H88" s="355"/>
      <c r="I88" s="365"/>
      <c r="J88" s="372"/>
      <c r="K88" s="384" t="str">
        <f>IF(H88="","",H88*VLOOKUP(G88,'【参考】数式用'!$A$4:$R$54,MATCH(P88,'【参考】数式用'!$M$3:$R$3,0)+12,FALSE))</f>
        <v/>
      </c>
      <c r="L88" s="391" t="str">
        <f>IF(H88="","",H88*VLOOKUP(G88,'【参考】数式用'!$A$4:$R$54,MATCH(Q88,'【参考】数式用'!$M$3:$R$3,0)+12,FALSE))</f>
        <v/>
      </c>
      <c r="O88" s="287" t="e">
        <f>VLOOKUP(G88,'【参考】数式用'!$A$4:$F$54,6,FALSE)</f>
        <v>#N/A</v>
      </c>
      <c r="P88" s="1" t="str">
        <f t="shared" si="3"/>
        <v>（①＋②）/（）</v>
      </c>
      <c r="Q88" s="1" t="str">
        <f t="shared" si="4"/>
        <v>③/（）</v>
      </c>
    </row>
    <row r="89" spans="1:17" ht="36.75" customHeight="1">
      <c r="A89" s="302">
        <f t="shared" si="5"/>
        <v>75</v>
      </c>
      <c r="B89" s="316" t="str">
        <f>IF('別記第４号様式（基本情報入力シート）'!C114="","",'別記第４号様式（基本情報入力シート）'!C114)</f>
        <v/>
      </c>
      <c r="C89" s="323" t="str">
        <f>IF('別記第４号様式（基本情報入力シート）'!M114="","",'別記第４号様式（基本情報入力シート）'!M114)</f>
        <v/>
      </c>
      <c r="D89" s="323" t="str">
        <f>IF('別記第４号様式（基本情報入力シート）'!R114="","",'別記第４号様式（基本情報入力シート）'!R114)</f>
        <v/>
      </c>
      <c r="E89" s="323" t="str">
        <f>IF('別記第４号様式（基本情報入力シート）'!W114="","",'別記第４号様式（基本情報入力シート）'!W114)</f>
        <v/>
      </c>
      <c r="F89" s="323" t="str">
        <f>IF('別記第４号様式（基本情報入力シート）'!X114="","",'別記第４号様式（基本情報入力シート）'!X114)</f>
        <v/>
      </c>
      <c r="G89" s="323" t="str">
        <f>IF('別記第４号様式（基本情報入力シート）'!Y114="","",'別記第４号様式（基本情報入力シート）'!Y114)</f>
        <v/>
      </c>
      <c r="H89" s="355"/>
      <c r="I89" s="365"/>
      <c r="J89" s="372"/>
      <c r="K89" s="384" t="str">
        <f>IF(H89="","",H89*VLOOKUP(G89,'【参考】数式用'!$A$4:$R$54,MATCH(P89,'【参考】数式用'!$M$3:$R$3,0)+12,FALSE))</f>
        <v/>
      </c>
      <c r="L89" s="391" t="str">
        <f>IF(H89="","",H89*VLOOKUP(G89,'【参考】数式用'!$A$4:$R$54,MATCH(Q89,'【参考】数式用'!$M$3:$R$3,0)+12,FALSE))</f>
        <v/>
      </c>
      <c r="O89" s="287" t="e">
        <f>VLOOKUP(G89,'【参考】数式用'!$A$4:$F$54,6,FALSE)</f>
        <v>#N/A</v>
      </c>
      <c r="P89" s="1" t="str">
        <f t="shared" si="3"/>
        <v>（①＋②）/（）</v>
      </c>
      <c r="Q89" s="1" t="str">
        <f t="shared" si="4"/>
        <v>③/（）</v>
      </c>
    </row>
    <row r="90" spans="1:17" ht="36.75" customHeight="1">
      <c r="A90" s="302">
        <f t="shared" si="5"/>
        <v>76</v>
      </c>
      <c r="B90" s="316" t="str">
        <f>IF('別記第４号様式（基本情報入力シート）'!C115="","",'別記第４号様式（基本情報入力シート）'!C115)</f>
        <v/>
      </c>
      <c r="C90" s="323" t="str">
        <f>IF('別記第４号様式（基本情報入力シート）'!M115="","",'別記第４号様式（基本情報入力シート）'!M115)</f>
        <v/>
      </c>
      <c r="D90" s="323" t="str">
        <f>IF('別記第４号様式（基本情報入力シート）'!R115="","",'別記第４号様式（基本情報入力シート）'!R115)</f>
        <v/>
      </c>
      <c r="E90" s="323" t="str">
        <f>IF('別記第４号様式（基本情報入力シート）'!W115="","",'別記第４号様式（基本情報入力シート）'!W115)</f>
        <v/>
      </c>
      <c r="F90" s="323" t="str">
        <f>IF('別記第４号様式（基本情報入力シート）'!X115="","",'別記第４号様式（基本情報入力シート）'!X115)</f>
        <v/>
      </c>
      <c r="G90" s="346" t="str">
        <f>IF('別記第４号様式（基本情報入力シート）'!Y115="","",'別記第４号様式（基本情報入力シート）'!Y115)</f>
        <v/>
      </c>
      <c r="H90" s="355"/>
      <c r="I90" s="365"/>
      <c r="J90" s="372"/>
      <c r="K90" s="384" t="str">
        <f>IF(H90="","",H90*VLOOKUP(G90,'【参考】数式用'!$A$4:$R$54,MATCH(P90,'【参考】数式用'!$M$3:$R$3,0)+12,FALSE))</f>
        <v/>
      </c>
      <c r="L90" s="391" t="str">
        <f>IF(H90="","",H90*VLOOKUP(G90,'【参考】数式用'!$A$4:$R$54,MATCH(Q90,'【参考】数式用'!$M$3:$R$3,0)+12,FALSE))</f>
        <v/>
      </c>
      <c r="O90" s="287" t="e">
        <f>VLOOKUP(G90,'【参考】数式用'!$A$4:$F$54,6,FALSE)</f>
        <v>#N/A</v>
      </c>
      <c r="P90" s="1" t="str">
        <f t="shared" si="3"/>
        <v>（①＋②）/（）</v>
      </c>
      <c r="Q90" s="1" t="str">
        <f t="shared" si="4"/>
        <v>③/（）</v>
      </c>
    </row>
    <row r="91" spans="1:17" ht="36.75" customHeight="1">
      <c r="A91" s="302">
        <f t="shared" si="5"/>
        <v>77</v>
      </c>
      <c r="B91" s="316" t="str">
        <f>IF('別記第４号様式（基本情報入力シート）'!C116="","",'別記第４号様式（基本情報入力シート）'!C116)</f>
        <v/>
      </c>
      <c r="C91" s="323" t="str">
        <f>IF('別記第４号様式（基本情報入力シート）'!M116="","",'別記第４号様式（基本情報入力シート）'!M116)</f>
        <v/>
      </c>
      <c r="D91" s="323" t="str">
        <f>IF('別記第４号様式（基本情報入力シート）'!R116="","",'別記第４号様式（基本情報入力シート）'!R116)</f>
        <v/>
      </c>
      <c r="E91" s="323" t="str">
        <f>IF('別記第４号様式（基本情報入力シート）'!W116="","",'別記第４号様式（基本情報入力シート）'!W116)</f>
        <v/>
      </c>
      <c r="F91" s="323" t="str">
        <f>IF('別記第４号様式（基本情報入力シート）'!X116="","",'別記第４号様式（基本情報入力シート）'!X116)</f>
        <v/>
      </c>
      <c r="G91" s="323" t="str">
        <f>IF('別記第４号様式（基本情報入力シート）'!Y116="","",'別記第４号様式（基本情報入力シート）'!Y116)</f>
        <v/>
      </c>
      <c r="H91" s="355"/>
      <c r="I91" s="365"/>
      <c r="J91" s="372"/>
      <c r="K91" s="384" t="str">
        <f>IF(H91="","",H91*VLOOKUP(G91,'【参考】数式用'!$A$4:$R$54,MATCH(P91,'【参考】数式用'!$M$3:$R$3,0)+12,FALSE))</f>
        <v/>
      </c>
      <c r="L91" s="391" t="str">
        <f>IF(H91="","",H91*VLOOKUP(G91,'【参考】数式用'!$A$4:$R$54,MATCH(Q91,'【参考】数式用'!$M$3:$R$3,0)+12,FALSE))</f>
        <v/>
      </c>
      <c r="O91" s="287" t="e">
        <f>VLOOKUP(G91,'【参考】数式用'!$A$4:$F$54,6,FALSE)</f>
        <v>#N/A</v>
      </c>
      <c r="P91" s="1" t="str">
        <f t="shared" si="3"/>
        <v>（①＋②）/（）</v>
      </c>
      <c r="Q91" s="1" t="str">
        <f t="shared" si="4"/>
        <v>③/（）</v>
      </c>
    </row>
    <row r="92" spans="1:17" ht="36.75" customHeight="1">
      <c r="A92" s="302">
        <f t="shared" si="5"/>
        <v>78</v>
      </c>
      <c r="B92" s="316" t="str">
        <f>IF('別記第４号様式（基本情報入力シート）'!C117="","",'別記第４号様式（基本情報入力シート）'!C117)</f>
        <v/>
      </c>
      <c r="C92" s="323" t="str">
        <f>IF('別記第４号様式（基本情報入力シート）'!M117="","",'別記第４号様式（基本情報入力シート）'!M117)</f>
        <v/>
      </c>
      <c r="D92" s="323" t="str">
        <f>IF('別記第４号様式（基本情報入力シート）'!R117="","",'別記第４号様式（基本情報入力シート）'!R117)</f>
        <v/>
      </c>
      <c r="E92" s="323" t="str">
        <f>IF('別記第４号様式（基本情報入力シート）'!W117="","",'別記第４号様式（基本情報入力シート）'!W117)</f>
        <v/>
      </c>
      <c r="F92" s="323" t="str">
        <f>IF('別記第４号様式（基本情報入力シート）'!X117="","",'別記第４号様式（基本情報入力シート）'!X117)</f>
        <v/>
      </c>
      <c r="G92" s="346" t="str">
        <f>IF('別記第４号様式（基本情報入力シート）'!Y117="","",'別記第４号様式（基本情報入力シート）'!Y117)</f>
        <v/>
      </c>
      <c r="H92" s="355"/>
      <c r="I92" s="365"/>
      <c r="J92" s="372"/>
      <c r="K92" s="384" t="str">
        <f>IF(H92="","",H92*VLOOKUP(G92,'【参考】数式用'!$A$4:$R$54,MATCH(P92,'【参考】数式用'!$M$3:$R$3,0)+12,FALSE))</f>
        <v/>
      </c>
      <c r="L92" s="391" t="str">
        <f>IF(H92="","",H92*VLOOKUP(G92,'【参考】数式用'!$A$4:$R$54,MATCH(Q92,'【参考】数式用'!$M$3:$R$3,0)+12,FALSE))</f>
        <v/>
      </c>
      <c r="O92" s="287" t="e">
        <f>VLOOKUP(G92,'【参考】数式用'!$A$4:$F$54,6,FALSE)</f>
        <v>#N/A</v>
      </c>
      <c r="P92" s="1" t="str">
        <f t="shared" si="3"/>
        <v>（①＋②）/（）</v>
      </c>
      <c r="Q92" s="1" t="str">
        <f t="shared" si="4"/>
        <v>③/（）</v>
      </c>
    </row>
    <row r="93" spans="1:17" ht="36.75" customHeight="1">
      <c r="A93" s="302">
        <f t="shared" si="5"/>
        <v>79</v>
      </c>
      <c r="B93" s="316" t="str">
        <f>IF('別記第４号様式（基本情報入力シート）'!C118="","",'別記第４号様式（基本情報入力シート）'!C118)</f>
        <v/>
      </c>
      <c r="C93" s="323" t="str">
        <f>IF('別記第４号様式（基本情報入力シート）'!M118="","",'別記第４号様式（基本情報入力シート）'!M118)</f>
        <v/>
      </c>
      <c r="D93" s="323" t="str">
        <f>IF('別記第４号様式（基本情報入力シート）'!R118="","",'別記第４号様式（基本情報入力シート）'!R118)</f>
        <v/>
      </c>
      <c r="E93" s="323" t="str">
        <f>IF('別記第４号様式（基本情報入力シート）'!W118="","",'別記第４号様式（基本情報入力シート）'!W118)</f>
        <v/>
      </c>
      <c r="F93" s="323" t="str">
        <f>IF('別記第４号様式（基本情報入力シート）'!X118="","",'別記第４号様式（基本情報入力シート）'!X118)</f>
        <v/>
      </c>
      <c r="G93" s="323" t="str">
        <f>IF('別記第４号様式（基本情報入力シート）'!Y118="","",'別記第４号様式（基本情報入力シート）'!Y118)</f>
        <v/>
      </c>
      <c r="H93" s="355"/>
      <c r="I93" s="365"/>
      <c r="J93" s="372"/>
      <c r="K93" s="384" t="str">
        <f>IF(H93="","",H93*VLOOKUP(G93,'【参考】数式用'!$A$4:$R$54,MATCH(P93,'【参考】数式用'!$M$3:$R$3,0)+12,FALSE))</f>
        <v/>
      </c>
      <c r="L93" s="391" t="str">
        <f>IF(H93="","",H93*VLOOKUP(G93,'【参考】数式用'!$A$4:$R$54,MATCH(Q93,'【参考】数式用'!$M$3:$R$3,0)+12,FALSE))</f>
        <v/>
      </c>
      <c r="O93" s="287" t="e">
        <f>VLOOKUP(G93,'【参考】数式用'!$A$4:$F$54,6,FALSE)</f>
        <v>#N/A</v>
      </c>
      <c r="P93" s="1" t="str">
        <f t="shared" si="3"/>
        <v>（①＋②）/（）</v>
      </c>
      <c r="Q93" s="1" t="str">
        <f t="shared" si="4"/>
        <v>③/（）</v>
      </c>
    </row>
    <row r="94" spans="1:17" ht="36.75" customHeight="1">
      <c r="A94" s="302">
        <f t="shared" si="5"/>
        <v>80</v>
      </c>
      <c r="B94" s="316" t="str">
        <f>IF('別記第４号様式（基本情報入力シート）'!C119="","",'別記第４号様式（基本情報入力シート）'!C119)</f>
        <v/>
      </c>
      <c r="C94" s="323" t="str">
        <f>IF('別記第４号様式（基本情報入力シート）'!M119="","",'別記第４号様式（基本情報入力シート）'!M119)</f>
        <v/>
      </c>
      <c r="D94" s="323" t="str">
        <f>IF('別記第４号様式（基本情報入力シート）'!R119="","",'別記第４号様式（基本情報入力シート）'!R119)</f>
        <v/>
      </c>
      <c r="E94" s="323" t="str">
        <f>IF('別記第４号様式（基本情報入力シート）'!W119="","",'別記第４号様式（基本情報入力シート）'!W119)</f>
        <v/>
      </c>
      <c r="F94" s="323" t="str">
        <f>IF('別記第４号様式（基本情報入力シート）'!X119="","",'別記第４号様式（基本情報入力シート）'!X119)</f>
        <v/>
      </c>
      <c r="G94" s="346" t="str">
        <f>IF('別記第４号様式（基本情報入力シート）'!Y119="","",'別記第４号様式（基本情報入力シート）'!Y119)</f>
        <v/>
      </c>
      <c r="H94" s="355"/>
      <c r="I94" s="365"/>
      <c r="J94" s="372"/>
      <c r="K94" s="384" t="str">
        <f>IF(H94="","",H94*VLOOKUP(G94,'【参考】数式用'!$A$4:$R$54,MATCH(P94,'【参考】数式用'!$M$3:$R$3,0)+12,FALSE))</f>
        <v/>
      </c>
      <c r="L94" s="391" t="str">
        <f>IF(H94="","",H94*VLOOKUP(G94,'【参考】数式用'!$A$4:$R$54,MATCH(Q94,'【参考】数式用'!$M$3:$R$3,0)+12,FALSE))</f>
        <v/>
      </c>
      <c r="O94" s="287" t="e">
        <f>VLOOKUP(G94,'【参考】数式用'!$A$4:$F$54,6,FALSE)</f>
        <v>#N/A</v>
      </c>
      <c r="P94" s="1" t="str">
        <f t="shared" si="3"/>
        <v>（①＋②）/（）</v>
      </c>
      <c r="Q94" s="1" t="str">
        <f t="shared" si="4"/>
        <v>③/（）</v>
      </c>
    </row>
    <row r="95" spans="1:17" ht="36.75" customHeight="1">
      <c r="A95" s="302">
        <f t="shared" si="5"/>
        <v>81</v>
      </c>
      <c r="B95" s="316" t="str">
        <f>IF('別記第４号様式（基本情報入力シート）'!C120="","",'別記第４号様式（基本情報入力シート）'!C120)</f>
        <v/>
      </c>
      <c r="C95" s="323" t="str">
        <f>IF('別記第４号様式（基本情報入力シート）'!M120="","",'別記第４号様式（基本情報入力シート）'!M120)</f>
        <v/>
      </c>
      <c r="D95" s="323" t="str">
        <f>IF('別記第４号様式（基本情報入力シート）'!R120="","",'別記第４号様式（基本情報入力シート）'!R120)</f>
        <v/>
      </c>
      <c r="E95" s="323" t="str">
        <f>IF('別記第４号様式（基本情報入力シート）'!W120="","",'別記第４号様式（基本情報入力シート）'!W120)</f>
        <v/>
      </c>
      <c r="F95" s="323" t="str">
        <f>IF('別記第４号様式（基本情報入力シート）'!X120="","",'別記第４号様式（基本情報入力シート）'!X120)</f>
        <v/>
      </c>
      <c r="G95" s="323" t="str">
        <f>IF('別記第４号様式（基本情報入力シート）'!Y120="","",'別記第４号様式（基本情報入力シート）'!Y120)</f>
        <v/>
      </c>
      <c r="H95" s="355"/>
      <c r="I95" s="365"/>
      <c r="J95" s="372"/>
      <c r="K95" s="384" t="str">
        <f>IF(H95="","",H95*VLOOKUP(G95,'【参考】数式用'!$A$4:$R$54,MATCH(P95,'【参考】数式用'!$M$3:$R$3,0)+12,FALSE))</f>
        <v/>
      </c>
      <c r="L95" s="391" t="str">
        <f>IF(H95="","",H95*VLOOKUP(G95,'【参考】数式用'!$A$4:$R$54,MATCH(Q95,'【参考】数式用'!$M$3:$R$3,0)+12,FALSE))</f>
        <v/>
      </c>
      <c r="O95" s="287" t="e">
        <f>VLOOKUP(G95,'【参考】数式用'!$A$4:$F$54,6,FALSE)</f>
        <v>#N/A</v>
      </c>
      <c r="P95" s="1" t="str">
        <f t="shared" si="3"/>
        <v>（①＋②）/（）</v>
      </c>
      <c r="Q95" s="1" t="str">
        <f t="shared" si="4"/>
        <v>③/（）</v>
      </c>
    </row>
    <row r="96" spans="1:17" ht="36.75" customHeight="1">
      <c r="A96" s="302">
        <f t="shared" si="5"/>
        <v>82</v>
      </c>
      <c r="B96" s="316" t="str">
        <f>IF('別記第４号様式（基本情報入力シート）'!C121="","",'別記第４号様式（基本情報入力シート）'!C121)</f>
        <v/>
      </c>
      <c r="C96" s="323" t="str">
        <f>IF('別記第４号様式（基本情報入力シート）'!M121="","",'別記第４号様式（基本情報入力シート）'!M121)</f>
        <v/>
      </c>
      <c r="D96" s="323" t="str">
        <f>IF('別記第４号様式（基本情報入力シート）'!R121="","",'別記第４号様式（基本情報入力シート）'!R121)</f>
        <v/>
      </c>
      <c r="E96" s="323" t="str">
        <f>IF('別記第４号様式（基本情報入力シート）'!W121="","",'別記第４号様式（基本情報入力シート）'!W121)</f>
        <v/>
      </c>
      <c r="F96" s="323" t="str">
        <f>IF('別記第４号様式（基本情報入力シート）'!X121="","",'別記第４号様式（基本情報入力シート）'!X121)</f>
        <v/>
      </c>
      <c r="G96" s="346" t="str">
        <f>IF('別記第４号様式（基本情報入力シート）'!Y121="","",'別記第４号様式（基本情報入力シート）'!Y121)</f>
        <v/>
      </c>
      <c r="H96" s="355"/>
      <c r="I96" s="365"/>
      <c r="J96" s="372"/>
      <c r="K96" s="384" t="str">
        <f>IF(H96="","",H96*VLOOKUP(G96,'【参考】数式用'!$A$4:$R$54,MATCH(P96,'【参考】数式用'!$M$3:$R$3,0)+12,FALSE))</f>
        <v/>
      </c>
      <c r="L96" s="391" t="str">
        <f>IF(H96="","",H96*VLOOKUP(G96,'【参考】数式用'!$A$4:$R$54,MATCH(Q96,'【参考】数式用'!$M$3:$R$3,0)+12,FALSE))</f>
        <v/>
      </c>
      <c r="O96" s="287" t="e">
        <f>VLOOKUP(G96,'【参考】数式用'!$A$4:$F$54,6,FALSE)</f>
        <v>#N/A</v>
      </c>
      <c r="P96" s="1" t="str">
        <f t="shared" si="3"/>
        <v>（①＋②）/（）</v>
      </c>
      <c r="Q96" s="1" t="str">
        <f t="shared" si="4"/>
        <v>③/（）</v>
      </c>
    </row>
    <row r="97" spans="1:17" ht="36.75" customHeight="1">
      <c r="A97" s="302">
        <f t="shared" si="5"/>
        <v>83</v>
      </c>
      <c r="B97" s="316" t="str">
        <f>IF('別記第４号様式（基本情報入力シート）'!C122="","",'別記第４号様式（基本情報入力シート）'!C122)</f>
        <v/>
      </c>
      <c r="C97" s="323" t="str">
        <f>IF('別記第４号様式（基本情報入力シート）'!M122="","",'別記第４号様式（基本情報入力シート）'!M122)</f>
        <v/>
      </c>
      <c r="D97" s="323" t="str">
        <f>IF('別記第４号様式（基本情報入力シート）'!R122="","",'別記第４号様式（基本情報入力シート）'!R122)</f>
        <v/>
      </c>
      <c r="E97" s="323" t="str">
        <f>IF('別記第４号様式（基本情報入力シート）'!W122="","",'別記第４号様式（基本情報入力シート）'!W122)</f>
        <v/>
      </c>
      <c r="F97" s="323" t="str">
        <f>IF('別記第４号様式（基本情報入力シート）'!X122="","",'別記第４号様式（基本情報入力シート）'!X122)</f>
        <v/>
      </c>
      <c r="G97" s="323" t="str">
        <f>IF('別記第４号様式（基本情報入力シート）'!Y122="","",'別記第４号様式（基本情報入力シート）'!Y122)</f>
        <v/>
      </c>
      <c r="H97" s="355"/>
      <c r="I97" s="365"/>
      <c r="J97" s="372"/>
      <c r="K97" s="384" t="str">
        <f>IF(H97="","",H97*VLOOKUP(G97,'【参考】数式用'!$A$4:$R$54,MATCH(P97,'【参考】数式用'!$M$3:$R$3,0)+12,FALSE))</f>
        <v/>
      </c>
      <c r="L97" s="391" t="str">
        <f>IF(H97="","",H97*VLOOKUP(G97,'【参考】数式用'!$A$4:$R$54,MATCH(Q97,'【参考】数式用'!$M$3:$R$3,0)+12,FALSE))</f>
        <v/>
      </c>
      <c r="O97" s="287" t="e">
        <f>VLOOKUP(G97,'【参考】数式用'!$A$4:$F$54,6,FALSE)</f>
        <v>#N/A</v>
      </c>
      <c r="P97" s="1" t="str">
        <f t="shared" si="3"/>
        <v>（①＋②）/（）</v>
      </c>
      <c r="Q97" s="1" t="str">
        <f t="shared" si="4"/>
        <v>③/（）</v>
      </c>
    </row>
    <row r="98" spans="1:17" ht="36.75" customHeight="1">
      <c r="A98" s="302">
        <f t="shared" si="5"/>
        <v>84</v>
      </c>
      <c r="B98" s="316" t="str">
        <f>IF('別記第４号様式（基本情報入力シート）'!C123="","",'別記第４号様式（基本情報入力シート）'!C123)</f>
        <v/>
      </c>
      <c r="C98" s="323" t="str">
        <f>IF('別記第４号様式（基本情報入力シート）'!M123="","",'別記第４号様式（基本情報入力シート）'!M123)</f>
        <v/>
      </c>
      <c r="D98" s="323" t="str">
        <f>IF('別記第４号様式（基本情報入力シート）'!R123="","",'別記第４号様式（基本情報入力シート）'!R123)</f>
        <v/>
      </c>
      <c r="E98" s="323" t="str">
        <f>IF('別記第４号様式（基本情報入力シート）'!W123="","",'別記第４号様式（基本情報入力シート）'!W123)</f>
        <v/>
      </c>
      <c r="F98" s="323" t="str">
        <f>IF('別記第４号様式（基本情報入力シート）'!X123="","",'別記第４号様式（基本情報入力シート）'!X123)</f>
        <v/>
      </c>
      <c r="G98" s="346" t="str">
        <f>IF('別記第４号様式（基本情報入力シート）'!Y123="","",'別記第４号様式（基本情報入力シート）'!Y123)</f>
        <v/>
      </c>
      <c r="H98" s="355"/>
      <c r="I98" s="365"/>
      <c r="J98" s="372"/>
      <c r="K98" s="384" t="str">
        <f>IF(H98="","",H98*VLOOKUP(G98,'【参考】数式用'!$A$4:$R$54,MATCH(P98,'【参考】数式用'!$M$3:$R$3,0)+12,FALSE))</f>
        <v/>
      </c>
      <c r="L98" s="391" t="str">
        <f>IF(H98="","",H98*VLOOKUP(G98,'【参考】数式用'!$A$4:$R$54,MATCH(Q98,'【参考】数式用'!$M$3:$R$3,0)+12,FALSE))</f>
        <v/>
      </c>
      <c r="O98" s="287" t="e">
        <f>VLOOKUP(G98,'【参考】数式用'!$A$4:$F$54,6,FALSE)</f>
        <v>#N/A</v>
      </c>
      <c r="P98" s="1" t="str">
        <f t="shared" si="3"/>
        <v>（①＋②）/（）</v>
      </c>
      <c r="Q98" s="1" t="str">
        <f t="shared" si="4"/>
        <v>③/（）</v>
      </c>
    </row>
    <row r="99" spans="1:17" ht="36.75" customHeight="1">
      <c r="A99" s="302">
        <f t="shared" si="5"/>
        <v>85</v>
      </c>
      <c r="B99" s="316" t="str">
        <f>IF('別記第４号様式（基本情報入力シート）'!C124="","",'別記第４号様式（基本情報入力シート）'!C124)</f>
        <v/>
      </c>
      <c r="C99" s="323" t="str">
        <f>IF('別記第４号様式（基本情報入力シート）'!M124="","",'別記第４号様式（基本情報入力シート）'!M124)</f>
        <v/>
      </c>
      <c r="D99" s="323" t="str">
        <f>IF('別記第４号様式（基本情報入力シート）'!R124="","",'別記第４号様式（基本情報入力シート）'!R124)</f>
        <v/>
      </c>
      <c r="E99" s="323" t="str">
        <f>IF('別記第４号様式（基本情報入力シート）'!W124="","",'別記第４号様式（基本情報入力シート）'!W124)</f>
        <v/>
      </c>
      <c r="F99" s="323" t="str">
        <f>IF('別記第４号様式（基本情報入力シート）'!X124="","",'別記第４号様式（基本情報入力シート）'!X124)</f>
        <v/>
      </c>
      <c r="G99" s="323" t="str">
        <f>IF('別記第４号様式（基本情報入力シート）'!Y124="","",'別記第４号様式（基本情報入力シート）'!Y124)</f>
        <v/>
      </c>
      <c r="H99" s="355"/>
      <c r="I99" s="365"/>
      <c r="J99" s="372"/>
      <c r="K99" s="384" t="str">
        <f>IF(H99="","",H99*VLOOKUP(G99,'【参考】数式用'!$A$4:$R$54,MATCH(P99,'【参考】数式用'!$M$3:$R$3,0)+12,FALSE))</f>
        <v/>
      </c>
      <c r="L99" s="391" t="str">
        <f>IF(H99="","",H99*VLOOKUP(G99,'【参考】数式用'!$A$4:$R$54,MATCH(Q99,'【参考】数式用'!$M$3:$R$3,0)+12,FALSE))</f>
        <v/>
      </c>
      <c r="O99" s="287" t="e">
        <f>VLOOKUP(G99,'【参考】数式用'!$A$4:$F$54,6,FALSE)</f>
        <v>#N/A</v>
      </c>
      <c r="P99" s="1" t="str">
        <f t="shared" si="3"/>
        <v>（①＋②）/（）</v>
      </c>
      <c r="Q99" s="1" t="str">
        <f t="shared" si="4"/>
        <v>③/（）</v>
      </c>
    </row>
    <row r="100" spans="1:17" ht="36.75" customHeight="1">
      <c r="A100" s="302">
        <f t="shared" si="5"/>
        <v>86</v>
      </c>
      <c r="B100" s="316" t="str">
        <f>IF('別記第４号様式（基本情報入力シート）'!C125="","",'別記第４号様式（基本情報入力シート）'!C125)</f>
        <v/>
      </c>
      <c r="C100" s="323" t="str">
        <f>IF('別記第４号様式（基本情報入力シート）'!M125="","",'別記第４号様式（基本情報入力シート）'!M125)</f>
        <v/>
      </c>
      <c r="D100" s="323"/>
      <c r="E100" s="323" t="str">
        <f>IF('別記第４号様式（基本情報入力シート）'!W125="","",'別記第４号様式（基本情報入力シート）'!W125)</f>
        <v/>
      </c>
      <c r="F100" s="323" t="str">
        <f>IF('別記第４号様式（基本情報入力シート）'!X125="","",'別記第４号様式（基本情報入力シート）'!X125)</f>
        <v/>
      </c>
      <c r="G100" s="346" t="str">
        <f>IF('別記第４号様式（基本情報入力シート）'!Y125="","",'別記第４号様式（基本情報入力シート）'!Y125)</f>
        <v/>
      </c>
      <c r="H100" s="355"/>
      <c r="I100" s="365"/>
      <c r="J100" s="372"/>
      <c r="K100" s="384" t="str">
        <f>IF(H100="","",H100*VLOOKUP(G100,'【参考】数式用'!$A$4:$R$54,MATCH(P100,'【参考】数式用'!$M$3:$R$3,0)+12,FALSE))</f>
        <v/>
      </c>
      <c r="L100" s="391" t="str">
        <f>IF(H100="","",H100*VLOOKUP(G100,'【参考】数式用'!$A$4:$R$54,MATCH(Q100,'【参考】数式用'!$M$3:$R$3,0)+12,FALSE))</f>
        <v/>
      </c>
      <c r="O100" s="287" t="e">
        <f>VLOOKUP(G100,'【参考】数式用'!$A$4:$F$54,6,FALSE)</f>
        <v>#N/A</v>
      </c>
      <c r="P100" s="1" t="str">
        <f t="shared" si="3"/>
        <v>（①＋②）/（）</v>
      </c>
      <c r="Q100" s="1" t="str">
        <f t="shared" si="4"/>
        <v>③/（）</v>
      </c>
    </row>
    <row r="101" spans="1:17" ht="36.75" customHeight="1">
      <c r="A101" s="302">
        <f t="shared" si="5"/>
        <v>87</v>
      </c>
      <c r="B101" s="316" t="str">
        <f>IF('別記第４号様式（基本情報入力シート）'!C126="","",'別記第４号様式（基本情報入力シート）'!C126)</f>
        <v/>
      </c>
      <c r="C101" s="323" t="str">
        <f>IF('別記第４号様式（基本情報入力シート）'!M126="","",'別記第４号様式（基本情報入力シート）'!M126)</f>
        <v/>
      </c>
      <c r="D101" s="323" t="str">
        <f>IF('別記第４号様式（基本情報入力シート）'!R126="","",'別記第４号様式（基本情報入力シート）'!R126)</f>
        <v/>
      </c>
      <c r="E101" s="323" t="str">
        <f>IF('別記第４号様式（基本情報入力シート）'!W126="","",'別記第４号様式（基本情報入力シート）'!W126)</f>
        <v/>
      </c>
      <c r="F101" s="323" t="str">
        <f>IF('別記第４号様式（基本情報入力シート）'!X126="","",'別記第４号様式（基本情報入力シート）'!X126)</f>
        <v/>
      </c>
      <c r="G101" s="323" t="str">
        <f>IF('別記第４号様式（基本情報入力シート）'!Y126="","",'別記第４号様式（基本情報入力シート）'!Y126)</f>
        <v/>
      </c>
      <c r="H101" s="355"/>
      <c r="I101" s="365"/>
      <c r="J101" s="372"/>
      <c r="K101" s="384" t="str">
        <f>IF(H101="","",H101*VLOOKUP(G101,'【参考】数式用'!$A$4:$R$54,MATCH(P101,'【参考】数式用'!$M$3:$R$3,0)+12,FALSE))</f>
        <v/>
      </c>
      <c r="L101" s="391" t="str">
        <f>IF(H101="","",H101*VLOOKUP(G101,'【参考】数式用'!$A$4:$R$54,MATCH(Q101,'【参考】数式用'!$M$3:$R$3,0)+12,FALSE))</f>
        <v/>
      </c>
      <c r="O101" s="287" t="e">
        <f>VLOOKUP(G101,'【参考】数式用'!$A$4:$F$54,6,FALSE)</f>
        <v>#N/A</v>
      </c>
      <c r="P101" s="1" t="str">
        <f t="shared" si="3"/>
        <v>（①＋②）/（）</v>
      </c>
      <c r="Q101" s="1" t="str">
        <f t="shared" si="4"/>
        <v>③/（）</v>
      </c>
    </row>
    <row r="102" spans="1:17" ht="36.75" customHeight="1">
      <c r="A102" s="302">
        <f t="shared" si="5"/>
        <v>88</v>
      </c>
      <c r="B102" s="316" t="str">
        <f>IF('別記第４号様式（基本情報入力シート）'!C127="","",'別記第４号様式（基本情報入力シート）'!C127)</f>
        <v/>
      </c>
      <c r="C102" s="323" t="str">
        <f>IF('別記第４号様式（基本情報入力シート）'!M127="","",'別記第４号様式（基本情報入力シート）'!M127)</f>
        <v/>
      </c>
      <c r="D102" s="323" t="str">
        <f>IF('別記第４号様式（基本情報入力シート）'!R127="","",'別記第４号様式（基本情報入力シート）'!R127)</f>
        <v/>
      </c>
      <c r="E102" s="323" t="str">
        <f>IF('別記第４号様式（基本情報入力シート）'!W127="","",'別記第４号様式（基本情報入力シート）'!W127)</f>
        <v/>
      </c>
      <c r="F102" s="323" t="str">
        <f>IF('別記第４号様式（基本情報入力シート）'!X127="","",'別記第４号様式（基本情報入力シート）'!X127)</f>
        <v/>
      </c>
      <c r="G102" s="346" t="str">
        <f>IF('別記第４号様式（基本情報入力シート）'!Y127="","",'別記第４号様式（基本情報入力シート）'!Y127)</f>
        <v/>
      </c>
      <c r="H102" s="355"/>
      <c r="I102" s="365"/>
      <c r="J102" s="372"/>
      <c r="K102" s="384" t="str">
        <f>IF(H102="","",H102*VLOOKUP(G102,'【参考】数式用'!$A$4:$R$54,MATCH(P102,'【参考】数式用'!$M$3:$R$3,0)+12,FALSE))</f>
        <v/>
      </c>
      <c r="L102" s="391" t="str">
        <f>IF(H102="","",H102*VLOOKUP(G102,'【参考】数式用'!$A$4:$R$54,MATCH(Q102,'【参考】数式用'!$M$3:$R$3,0)+12,FALSE))</f>
        <v/>
      </c>
      <c r="O102" s="287" t="e">
        <f>VLOOKUP(G102,'【参考】数式用'!$A$4:$F$54,6,FALSE)</f>
        <v>#N/A</v>
      </c>
      <c r="P102" s="1" t="str">
        <f t="shared" si="3"/>
        <v>（①＋②）/（）</v>
      </c>
      <c r="Q102" s="1" t="str">
        <f t="shared" si="4"/>
        <v>③/（）</v>
      </c>
    </row>
    <row r="103" spans="1:17" ht="36.75" customHeight="1">
      <c r="A103" s="302">
        <f t="shared" si="5"/>
        <v>89</v>
      </c>
      <c r="B103" s="316" t="str">
        <f>IF('別記第４号様式（基本情報入力シート）'!C128="","",'別記第４号様式（基本情報入力シート）'!C128)</f>
        <v/>
      </c>
      <c r="C103" s="323" t="str">
        <f>IF('別記第４号様式（基本情報入力シート）'!M128="","",'別記第４号様式（基本情報入力シート）'!M128)</f>
        <v/>
      </c>
      <c r="D103" s="323" t="str">
        <f>IF('別記第４号様式（基本情報入力シート）'!R128="","",'別記第４号様式（基本情報入力シート）'!R128)</f>
        <v/>
      </c>
      <c r="E103" s="323" t="str">
        <f>IF('別記第４号様式（基本情報入力シート）'!W128="","",'別記第４号様式（基本情報入力シート）'!W128)</f>
        <v/>
      </c>
      <c r="F103" s="323" t="str">
        <f>IF('別記第４号様式（基本情報入力シート）'!X128="","",'別記第４号様式（基本情報入力シート）'!X128)</f>
        <v/>
      </c>
      <c r="G103" s="323" t="str">
        <f>IF('別記第４号様式（基本情報入力シート）'!Y128="","",'別記第４号様式（基本情報入力シート）'!Y128)</f>
        <v/>
      </c>
      <c r="H103" s="355"/>
      <c r="I103" s="365"/>
      <c r="J103" s="372"/>
      <c r="K103" s="384" t="str">
        <f>IF(H103="","",H103*VLOOKUP(G103,'【参考】数式用'!$A$4:$R$54,MATCH(P103,'【参考】数式用'!$M$3:$R$3,0)+12,FALSE))</f>
        <v/>
      </c>
      <c r="L103" s="391" t="str">
        <f>IF(H103="","",H103*VLOOKUP(G103,'【参考】数式用'!$A$4:$R$54,MATCH(Q103,'【参考】数式用'!$M$3:$R$3,0)+12,FALSE))</f>
        <v/>
      </c>
      <c r="O103" s="287" t="e">
        <f>VLOOKUP(G103,'【参考】数式用'!$A$4:$F$54,6,FALSE)</f>
        <v>#N/A</v>
      </c>
      <c r="P103" s="1" t="str">
        <f t="shared" si="3"/>
        <v>（①＋②）/（）</v>
      </c>
      <c r="Q103" s="1" t="str">
        <f t="shared" si="4"/>
        <v>③/（）</v>
      </c>
    </row>
    <row r="104" spans="1:17" ht="36.75" customHeight="1">
      <c r="A104" s="302">
        <f t="shared" si="5"/>
        <v>90</v>
      </c>
      <c r="B104" s="316" t="str">
        <f>IF('別記第４号様式（基本情報入力シート）'!C129="","",'別記第４号様式（基本情報入力シート）'!C129)</f>
        <v/>
      </c>
      <c r="C104" s="323" t="str">
        <f>IF('別記第４号様式（基本情報入力シート）'!M129="","",'別記第４号様式（基本情報入力シート）'!M129)</f>
        <v/>
      </c>
      <c r="D104" s="323" t="str">
        <f>IF('別記第４号様式（基本情報入力シート）'!R129="","",'別記第４号様式（基本情報入力シート）'!R129)</f>
        <v/>
      </c>
      <c r="E104" s="323" t="str">
        <f>IF('別記第４号様式（基本情報入力シート）'!W129="","",'別記第４号様式（基本情報入力シート）'!W129)</f>
        <v/>
      </c>
      <c r="F104" s="323" t="str">
        <f>IF('別記第４号様式（基本情報入力シート）'!X129="","",'別記第４号様式（基本情報入力シート）'!X129)</f>
        <v/>
      </c>
      <c r="G104" s="346" t="str">
        <f>IF('別記第４号様式（基本情報入力シート）'!Y129="","",'別記第４号様式（基本情報入力シート）'!Y129)</f>
        <v/>
      </c>
      <c r="H104" s="355"/>
      <c r="I104" s="365"/>
      <c r="J104" s="372"/>
      <c r="K104" s="384" t="str">
        <f>IF(H104="","",H104*VLOOKUP(G104,'【参考】数式用'!$A$4:$R$54,MATCH(P104,'【参考】数式用'!$M$3:$R$3,0)+12,FALSE))</f>
        <v/>
      </c>
      <c r="L104" s="391" t="str">
        <f>IF(H104="","",H104*VLOOKUP(G104,'【参考】数式用'!$A$4:$R$54,MATCH(Q104,'【参考】数式用'!$M$3:$R$3,0)+12,FALSE))</f>
        <v/>
      </c>
      <c r="O104" s="287" t="e">
        <f>VLOOKUP(G104,'【参考】数式用'!$A$4:$F$54,6,FALSE)</f>
        <v>#N/A</v>
      </c>
      <c r="P104" s="1" t="str">
        <f t="shared" si="3"/>
        <v>（①＋②）/（）</v>
      </c>
      <c r="Q104" s="1" t="str">
        <f t="shared" si="4"/>
        <v>③/（）</v>
      </c>
    </row>
    <row r="105" spans="1:17" ht="36.75" customHeight="1">
      <c r="A105" s="302">
        <f t="shared" si="5"/>
        <v>91</v>
      </c>
      <c r="B105" s="316" t="str">
        <f>IF('別記第４号様式（基本情報入力シート）'!C130="","",'別記第４号様式（基本情報入力シート）'!C130)</f>
        <v/>
      </c>
      <c r="C105" s="323" t="str">
        <f>IF('別記第４号様式（基本情報入力シート）'!M130="","",'別記第４号様式（基本情報入力シート）'!M130)</f>
        <v/>
      </c>
      <c r="D105" s="323" t="str">
        <f>IF('別記第４号様式（基本情報入力シート）'!R130="","",'別記第４号様式（基本情報入力シート）'!R130)</f>
        <v/>
      </c>
      <c r="E105" s="323" t="str">
        <f>IF('別記第４号様式（基本情報入力シート）'!W130="","",'別記第４号様式（基本情報入力シート）'!W130)</f>
        <v/>
      </c>
      <c r="F105" s="323" t="str">
        <f>IF('別記第４号様式（基本情報入力シート）'!X130="","",'別記第４号様式（基本情報入力シート）'!X130)</f>
        <v/>
      </c>
      <c r="G105" s="323" t="str">
        <f>IF('別記第４号様式（基本情報入力シート）'!Y130="","",'別記第４号様式（基本情報入力シート）'!Y130)</f>
        <v/>
      </c>
      <c r="H105" s="355"/>
      <c r="I105" s="365"/>
      <c r="J105" s="372"/>
      <c r="K105" s="384" t="str">
        <f>IF(H105="","",H105*VLOOKUP(G105,'【参考】数式用'!$A$4:$R$54,MATCH(P105,'【参考】数式用'!$M$3:$R$3,0)+12,FALSE))</f>
        <v/>
      </c>
      <c r="L105" s="391" t="str">
        <f>IF(H105="","",H105*VLOOKUP(G105,'【参考】数式用'!$A$4:$R$54,MATCH(Q105,'【参考】数式用'!$M$3:$R$3,0)+12,FALSE))</f>
        <v/>
      </c>
      <c r="O105" s="287" t="e">
        <f>VLOOKUP(G105,'【参考】数式用'!$A$4:$F$54,6,FALSE)</f>
        <v>#N/A</v>
      </c>
      <c r="P105" s="1" t="str">
        <f t="shared" si="3"/>
        <v>（①＋②）/（）</v>
      </c>
      <c r="Q105" s="1" t="str">
        <f t="shared" si="4"/>
        <v>③/（）</v>
      </c>
    </row>
    <row r="106" spans="1:17" ht="36.75" customHeight="1">
      <c r="A106" s="302">
        <f t="shared" si="5"/>
        <v>92</v>
      </c>
      <c r="B106" s="316" t="str">
        <f>IF('別記第４号様式（基本情報入力シート）'!C131="","",'別記第４号様式（基本情報入力シート）'!C131)</f>
        <v/>
      </c>
      <c r="C106" s="323" t="str">
        <f>IF('別記第４号様式（基本情報入力シート）'!M131="","",'別記第４号様式（基本情報入力シート）'!M131)</f>
        <v/>
      </c>
      <c r="D106" s="323" t="str">
        <f>IF('別記第４号様式（基本情報入力シート）'!R131="","",'別記第４号様式（基本情報入力シート）'!R131)</f>
        <v/>
      </c>
      <c r="E106" s="323" t="str">
        <f>IF('別記第４号様式（基本情報入力シート）'!W131="","",'別記第４号様式（基本情報入力シート）'!W131)</f>
        <v/>
      </c>
      <c r="F106" s="323" t="str">
        <f>IF('別記第４号様式（基本情報入力シート）'!X131="","",'別記第４号様式（基本情報入力シート）'!X131)</f>
        <v/>
      </c>
      <c r="G106" s="346" t="str">
        <f>IF('別記第４号様式（基本情報入力シート）'!Y131="","",'別記第４号様式（基本情報入力シート）'!Y131)</f>
        <v/>
      </c>
      <c r="H106" s="355"/>
      <c r="I106" s="365"/>
      <c r="J106" s="372"/>
      <c r="K106" s="384" t="str">
        <f>IF(H106="","",H106*VLOOKUP(G106,'【参考】数式用'!$A$4:$R$54,MATCH(P106,'【参考】数式用'!$M$3:$R$3,0)+12,FALSE))</f>
        <v/>
      </c>
      <c r="L106" s="391" t="str">
        <f>IF(H106="","",H106*VLOOKUP(G106,'【参考】数式用'!$A$4:$R$54,MATCH(Q106,'【参考】数式用'!$M$3:$R$3,0)+12,FALSE))</f>
        <v/>
      </c>
      <c r="O106" s="287" t="e">
        <f>VLOOKUP(G106,'【参考】数式用'!$A$4:$F$54,6,FALSE)</f>
        <v>#N/A</v>
      </c>
      <c r="P106" s="1" t="str">
        <f t="shared" si="3"/>
        <v>（①＋②）/（）</v>
      </c>
      <c r="Q106" s="1" t="str">
        <f t="shared" si="4"/>
        <v>③/（）</v>
      </c>
    </row>
    <row r="107" spans="1:17" ht="36.75" customHeight="1">
      <c r="A107" s="302">
        <f t="shared" si="5"/>
        <v>93</v>
      </c>
      <c r="B107" s="316" t="str">
        <f>IF('別記第４号様式（基本情報入力シート）'!C132="","",'別記第４号様式（基本情報入力シート）'!C132)</f>
        <v/>
      </c>
      <c r="C107" s="323" t="str">
        <f>IF('別記第４号様式（基本情報入力シート）'!M132="","",'別記第４号様式（基本情報入力シート）'!M132)</f>
        <v/>
      </c>
      <c r="D107" s="323" t="str">
        <f>IF('別記第４号様式（基本情報入力シート）'!R132="","",'別記第４号様式（基本情報入力シート）'!R132)</f>
        <v/>
      </c>
      <c r="E107" s="323" t="str">
        <f>IF('別記第４号様式（基本情報入力シート）'!W132="","",'別記第４号様式（基本情報入力シート）'!W132)</f>
        <v/>
      </c>
      <c r="F107" s="323" t="str">
        <f>IF('別記第４号様式（基本情報入力シート）'!X132="","",'別記第４号様式（基本情報入力シート）'!X132)</f>
        <v/>
      </c>
      <c r="G107" s="323" t="str">
        <f>IF('別記第４号様式（基本情報入力シート）'!Y132="","",'別記第４号様式（基本情報入力シート）'!Y132)</f>
        <v/>
      </c>
      <c r="H107" s="355"/>
      <c r="I107" s="365"/>
      <c r="J107" s="372"/>
      <c r="K107" s="384" t="str">
        <f>IF(H107="","",H107*VLOOKUP(G107,'【参考】数式用'!$A$4:$R$54,MATCH(P107,'【参考】数式用'!$M$3:$R$3,0)+12,FALSE))</f>
        <v/>
      </c>
      <c r="L107" s="391" t="str">
        <f>IF(H107="","",H107*VLOOKUP(G107,'【参考】数式用'!$A$4:$R$54,MATCH(Q107,'【参考】数式用'!$M$3:$R$3,0)+12,FALSE))</f>
        <v/>
      </c>
      <c r="O107" s="287" t="e">
        <f>VLOOKUP(G107,'【参考】数式用'!$A$4:$F$54,6,FALSE)</f>
        <v>#N/A</v>
      </c>
      <c r="P107" s="1" t="str">
        <f t="shared" si="3"/>
        <v>（①＋②）/（）</v>
      </c>
      <c r="Q107" s="1" t="str">
        <f t="shared" si="4"/>
        <v>③/（）</v>
      </c>
    </row>
    <row r="108" spans="1:17" ht="36.75" customHeight="1">
      <c r="A108" s="302">
        <f t="shared" si="5"/>
        <v>94</v>
      </c>
      <c r="B108" s="316" t="str">
        <f>IF('別記第４号様式（基本情報入力シート）'!C133="","",'別記第４号様式（基本情報入力シート）'!C133)</f>
        <v/>
      </c>
      <c r="C108" s="323" t="str">
        <f>IF('別記第４号様式（基本情報入力シート）'!M133="","",'別記第４号様式（基本情報入力シート）'!M133)</f>
        <v/>
      </c>
      <c r="D108" s="323" t="str">
        <f>IF('別記第４号様式（基本情報入力シート）'!R133="","",'別記第４号様式（基本情報入力シート）'!R133)</f>
        <v/>
      </c>
      <c r="E108" s="323" t="str">
        <f>IF('別記第４号様式（基本情報入力シート）'!W133="","",'別記第４号様式（基本情報入力シート）'!W133)</f>
        <v/>
      </c>
      <c r="F108" s="323" t="str">
        <f>IF('別記第４号様式（基本情報入力シート）'!X133="","",'別記第４号様式（基本情報入力シート）'!X133)</f>
        <v/>
      </c>
      <c r="G108" s="346" t="str">
        <f>IF('別記第４号様式（基本情報入力シート）'!Y133="","",'別記第４号様式（基本情報入力シート）'!Y133)</f>
        <v/>
      </c>
      <c r="H108" s="355"/>
      <c r="I108" s="365"/>
      <c r="J108" s="372"/>
      <c r="K108" s="384" t="str">
        <f>IF(H108="","",H108*VLOOKUP(G108,'【参考】数式用'!$A$4:$R$54,MATCH(P108,'【参考】数式用'!$M$3:$R$3,0)+12,FALSE))</f>
        <v/>
      </c>
      <c r="L108" s="391" t="str">
        <f>IF(H108="","",H108*VLOOKUP(G108,'【参考】数式用'!$A$4:$R$54,MATCH(Q108,'【参考】数式用'!$M$3:$R$3,0)+12,FALSE))</f>
        <v/>
      </c>
      <c r="O108" s="287" t="e">
        <f>VLOOKUP(G108,'【参考】数式用'!$A$4:$F$54,6,FALSE)</f>
        <v>#N/A</v>
      </c>
      <c r="P108" s="1" t="str">
        <f t="shared" si="3"/>
        <v>（①＋②）/（）</v>
      </c>
      <c r="Q108" s="1" t="str">
        <f t="shared" si="4"/>
        <v>③/（）</v>
      </c>
    </row>
    <row r="109" spans="1:17" ht="36.75" customHeight="1">
      <c r="A109" s="302">
        <f t="shared" si="5"/>
        <v>95</v>
      </c>
      <c r="B109" s="316" t="str">
        <f>IF('別記第４号様式（基本情報入力シート）'!C134="","",'別記第４号様式（基本情報入力シート）'!C134)</f>
        <v/>
      </c>
      <c r="C109" s="323" t="str">
        <f>IF('別記第４号様式（基本情報入力シート）'!M134="","",'別記第４号様式（基本情報入力シート）'!M134)</f>
        <v/>
      </c>
      <c r="D109" s="323" t="str">
        <f>IF('別記第４号様式（基本情報入力シート）'!R134="","",'別記第４号様式（基本情報入力シート）'!R134)</f>
        <v/>
      </c>
      <c r="E109" s="323" t="str">
        <f>IF('別記第４号様式（基本情報入力シート）'!W134="","",'別記第４号様式（基本情報入力シート）'!W134)</f>
        <v/>
      </c>
      <c r="F109" s="323" t="str">
        <f>IF('別記第４号様式（基本情報入力シート）'!X134="","",'別記第４号様式（基本情報入力シート）'!X134)</f>
        <v/>
      </c>
      <c r="G109" s="323" t="str">
        <f>IF('別記第４号様式（基本情報入力シート）'!Y134="","",'別記第４号様式（基本情報入力シート）'!Y134)</f>
        <v/>
      </c>
      <c r="H109" s="355"/>
      <c r="I109" s="365"/>
      <c r="J109" s="372"/>
      <c r="K109" s="384" t="str">
        <f>IF(H109="","",H109*VLOOKUP(G109,'【参考】数式用'!$A$4:$R$54,MATCH(P109,'【参考】数式用'!$M$3:$R$3,0)+12,FALSE))</f>
        <v/>
      </c>
      <c r="L109" s="391" t="str">
        <f>IF(H109="","",H109*VLOOKUP(G109,'【参考】数式用'!$A$4:$R$54,MATCH(Q109,'【参考】数式用'!$M$3:$R$3,0)+12,FALSE))</f>
        <v/>
      </c>
      <c r="O109" s="287" t="e">
        <f>VLOOKUP(G109,'【参考】数式用'!$A$4:$F$54,6,FALSE)</f>
        <v>#N/A</v>
      </c>
      <c r="P109" s="1" t="str">
        <f t="shared" si="3"/>
        <v>（①＋②）/（）</v>
      </c>
      <c r="Q109" s="1" t="str">
        <f t="shared" si="4"/>
        <v>③/（）</v>
      </c>
    </row>
    <row r="110" spans="1:17" ht="36.75" customHeight="1">
      <c r="A110" s="302">
        <f t="shared" si="5"/>
        <v>96</v>
      </c>
      <c r="B110" s="316" t="str">
        <f>IF('別記第４号様式（基本情報入力シート）'!C135="","",'別記第４号様式（基本情報入力シート）'!C135)</f>
        <v/>
      </c>
      <c r="C110" s="323" t="str">
        <f>IF('別記第４号様式（基本情報入力シート）'!M135="","",'別記第４号様式（基本情報入力シート）'!M135)</f>
        <v/>
      </c>
      <c r="D110" s="323" t="str">
        <f>IF('別記第４号様式（基本情報入力シート）'!R135="","",'別記第４号様式（基本情報入力シート）'!R135)</f>
        <v/>
      </c>
      <c r="E110" s="323" t="str">
        <f>IF('別記第４号様式（基本情報入力シート）'!W135="","",'別記第４号様式（基本情報入力シート）'!W135)</f>
        <v/>
      </c>
      <c r="F110" s="323" t="str">
        <f>IF('別記第４号様式（基本情報入力シート）'!X135="","",'別記第４号様式（基本情報入力シート）'!X135)</f>
        <v/>
      </c>
      <c r="G110" s="346" t="str">
        <f>IF('別記第４号様式（基本情報入力シート）'!Y135="","",'別記第４号様式（基本情報入力シート）'!Y135)</f>
        <v/>
      </c>
      <c r="H110" s="355"/>
      <c r="I110" s="365"/>
      <c r="J110" s="372"/>
      <c r="K110" s="384" t="str">
        <f>IF(H110="","",H110*VLOOKUP(G110,'【参考】数式用'!$A$4:$R$54,MATCH(P110,'【参考】数式用'!$M$3:$R$3,0)+12,FALSE))</f>
        <v/>
      </c>
      <c r="L110" s="391" t="str">
        <f>IF(H110="","",H110*VLOOKUP(G110,'【参考】数式用'!$A$4:$R$54,MATCH(Q110,'【参考】数式用'!$M$3:$R$3,0)+12,FALSE))</f>
        <v/>
      </c>
      <c r="O110" s="287" t="e">
        <f>VLOOKUP(G110,'【参考】数式用'!$A$4:$F$54,6,FALSE)</f>
        <v>#N/A</v>
      </c>
      <c r="P110" s="1" t="str">
        <f t="shared" si="3"/>
        <v>（①＋②）/（）</v>
      </c>
      <c r="Q110" s="1" t="str">
        <f t="shared" si="4"/>
        <v>③/（）</v>
      </c>
    </row>
    <row r="111" spans="1:17" ht="36.75" customHeight="1">
      <c r="A111" s="302">
        <f t="shared" si="5"/>
        <v>97</v>
      </c>
      <c r="B111" s="316" t="str">
        <f>IF('別記第４号様式（基本情報入力シート）'!C136="","",'別記第４号様式（基本情報入力シート）'!C136)</f>
        <v/>
      </c>
      <c r="C111" s="323" t="str">
        <f>IF('別記第４号様式（基本情報入力シート）'!M136="","",'別記第４号様式（基本情報入力シート）'!M136)</f>
        <v/>
      </c>
      <c r="D111" s="323" t="str">
        <f>IF('別記第４号様式（基本情報入力シート）'!R136="","",'別記第４号様式（基本情報入力シート）'!R136)</f>
        <v/>
      </c>
      <c r="E111" s="323" t="str">
        <f>IF('別記第４号様式（基本情報入力シート）'!W136="","",'別記第４号様式（基本情報入力シート）'!W136)</f>
        <v/>
      </c>
      <c r="F111" s="323" t="str">
        <f>IF('別記第４号様式（基本情報入力シート）'!X136="","",'別記第４号様式（基本情報入力シート）'!X136)</f>
        <v/>
      </c>
      <c r="G111" s="323" t="str">
        <f>IF('別記第４号様式（基本情報入力シート）'!Y136="","",'別記第４号様式（基本情報入力シート）'!Y136)</f>
        <v/>
      </c>
      <c r="H111" s="355"/>
      <c r="I111" s="365"/>
      <c r="J111" s="372"/>
      <c r="K111" s="384" t="str">
        <f>IF(H111="","",H111*VLOOKUP(G111,'【参考】数式用'!$A$4:$R$54,MATCH(P111,'【参考】数式用'!$M$3:$R$3,0)+12,FALSE))</f>
        <v/>
      </c>
      <c r="L111" s="391" t="str">
        <f>IF(H111="","",H111*VLOOKUP(G111,'【参考】数式用'!$A$4:$R$54,MATCH(Q111,'【参考】数式用'!$M$3:$R$3,0)+12,FALSE))</f>
        <v/>
      </c>
      <c r="O111" s="287" t="e">
        <f>VLOOKUP(G111,'【参考】数式用'!$A$4:$F$54,6,FALSE)</f>
        <v>#N/A</v>
      </c>
      <c r="P111" s="1" t="str">
        <f t="shared" si="3"/>
        <v>（①＋②）/（）</v>
      </c>
      <c r="Q111" s="1" t="str">
        <f t="shared" si="4"/>
        <v>③/（）</v>
      </c>
    </row>
    <row r="112" spans="1:17" ht="36.75" customHeight="1">
      <c r="A112" s="302">
        <f t="shared" si="5"/>
        <v>98</v>
      </c>
      <c r="B112" s="316" t="str">
        <f>IF('別記第４号様式（基本情報入力シート）'!C137="","",'別記第４号様式（基本情報入力シート）'!C137)</f>
        <v/>
      </c>
      <c r="C112" s="323" t="str">
        <f>IF('別記第４号様式（基本情報入力シート）'!M137="","",'別記第４号様式（基本情報入力シート）'!M137)</f>
        <v/>
      </c>
      <c r="D112" s="323" t="str">
        <f>IF('別記第４号様式（基本情報入力シート）'!R137="","",'別記第４号様式（基本情報入力シート）'!R137)</f>
        <v/>
      </c>
      <c r="E112" s="323" t="str">
        <f>IF('別記第４号様式（基本情報入力シート）'!W137="","",'別記第４号様式（基本情報入力シート）'!W137)</f>
        <v/>
      </c>
      <c r="F112" s="323" t="str">
        <f>IF('別記第４号様式（基本情報入力シート）'!X137="","",'別記第４号様式（基本情報入力シート）'!X137)</f>
        <v/>
      </c>
      <c r="G112" s="346" t="str">
        <f>IF('別記第４号様式（基本情報入力シート）'!Y137="","",'別記第４号様式（基本情報入力シート）'!Y137)</f>
        <v/>
      </c>
      <c r="H112" s="355"/>
      <c r="I112" s="365"/>
      <c r="J112" s="372"/>
      <c r="K112" s="384" t="str">
        <f>IF(H112="","",H112*VLOOKUP(G112,'【参考】数式用'!$A$4:$R$54,MATCH(P112,'【参考】数式用'!$M$3:$R$3,0)+12,FALSE))</f>
        <v/>
      </c>
      <c r="L112" s="391" t="str">
        <f>IF(H112="","",H112*VLOOKUP(G112,'【参考】数式用'!$A$4:$R$54,MATCH(Q112,'【参考】数式用'!$M$3:$R$3,0)+12,FALSE))</f>
        <v/>
      </c>
      <c r="O112" s="287" t="e">
        <f>VLOOKUP(G112,'【参考】数式用'!$A$4:$F$54,6,FALSE)</f>
        <v>#N/A</v>
      </c>
      <c r="P112" s="1" t="str">
        <f t="shared" si="3"/>
        <v>（①＋②）/（）</v>
      </c>
      <c r="Q112" s="1" t="str">
        <f t="shared" si="4"/>
        <v>③/（）</v>
      </c>
    </row>
    <row r="113" spans="1:17" ht="36.75" customHeight="1">
      <c r="A113" s="302">
        <f t="shared" si="5"/>
        <v>99</v>
      </c>
      <c r="B113" s="316" t="str">
        <f>IF('別記第４号様式（基本情報入力シート）'!C138="","",'別記第４号様式（基本情報入力シート）'!C138)</f>
        <v/>
      </c>
      <c r="C113" s="323" t="str">
        <f>IF('別記第４号様式（基本情報入力シート）'!M138="","",'別記第４号様式（基本情報入力シート）'!M138)</f>
        <v/>
      </c>
      <c r="D113" s="323" t="str">
        <f>IF('別記第４号様式（基本情報入力シート）'!R138="","",'別記第４号様式（基本情報入力シート）'!R138)</f>
        <v/>
      </c>
      <c r="E113" s="323" t="str">
        <f>IF('別記第４号様式（基本情報入力シート）'!W138="","",'別記第４号様式（基本情報入力シート）'!W138)</f>
        <v/>
      </c>
      <c r="F113" s="323" t="str">
        <f>IF('別記第４号様式（基本情報入力シート）'!X138="","",'別記第４号様式（基本情報入力シート）'!X138)</f>
        <v/>
      </c>
      <c r="G113" s="323" t="str">
        <f>IF('別記第４号様式（基本情報入力シート）'!Y138="","",'別記第４号様式（基本情報入力シート）'!Y138)</f>
        <v/>
      </c>
      <c r="H113" s="355"/>
      <c r="I113" s="365"/>
      <c r="J113" s="372"/>
      <c r="K113" s="384" t="str">
        <f>IF(H113="","",H113*VLOOKUP(G113,'【参考】数式用'!$A$4:$R$54,MATCH(P113,'【参考】数式用'!$M$3:$R$3,0)+12,FALSE))</f>
        <v/>
      </c>
      <c r="L113" s="391" t="str">
        <f>IF(H113="","",H113*VLOOKUP(G113,'【参考】数式用'!$A$4:$R$54,MATCH(Q113,'【参考】数式用'!$M$3:$R$3,0)+12,FALSE))</f>
        <v/>
      </c>
      <c r="O113" s="287" t="e">
        <f>VLOOKUP(G113,'【参考】数式用'!$A$4:$F$54,6,FALSE)</f>
        <v>#N/A</v>
      </c>
      <c r="P113" s="1" t="str">
        <f t="shared" si="3"/>
        <v>（①＋②）/（）</v>
      </c>
      <c r="Q113" s="1" t="str">
        <f t="shared" si="4"/>
        <v>③/（）</v>
      </c>
    </row>
    <row r="114" spans="1:17" ht="36.75" customHeight="1">
      <c r="A114" s="303">
        <f t="shared" si="5"/>
        <v>100</v>
      </c>
      <c r="B114" s="317" t="str">
        <f>IF('別記第４号様式（基本情報入力シート）'!C139="","",'別記第４号様式（基本情報入力シート）'!C139)</f>
        <v/>
      </c>
      <c r="C114" s="324" t="str">
        <f>IF('別記第４号様式（基本情報入力シート）'!M139="","",'別記第４号様式（基本情報入力シート）'!M139)</f>
        <v/>
      </c>
      <c r="D114" s="324" t="str">
        <f>IF('別記第４号様式（基本情報入力シート）'!R139="","",'別記第４号様式（基本情報入力シート）'!R139)</f>
        <v/>
      </c>
      <c r="E114" s="333" t="str">
        <f>IF('別記第４号様式（基本情報入力シート）'!W139="","",'別記第４号様式（基本情報入力シート）'!W139)</f>
        <v/>
      </c>
      <c r="F114" s="324" t="str">
        <f>IF('別記第４号様式（基本情報入力シート）'!X139="","",'別記第４号様式（基本情報入力シート）'!X139)</f>
        <v/>
      </c>
      <c r="G114" s="333" t="str">
        <f>IF('別記第４号様式（基本情報入力シート）'!Y139="","",'別記第４号様式（基本情報入力シート）'!Y139)</f>
        <v/>
      </c>
      <c r="H114" s="356"/>
      <c r="I114" s="366"/>
      <c r="J114" s="374"/>
      <c r="K114" s="385" t="str">
        <f>IF(H114="","",H114*VLOOKUP(G114,'【参考】数式用'!$A$4:$R$54,MATCH(P114,'【参考】数式用'!$M$3:$R$3,0)+12,FALSE))</f>
        <v/>
      </c>
      <c r="L114" s="392" t="str">
        <f>IF(H114="","",H114*VLOOKUP(G114,'【参考】数式用'!$A$4:$R$54,MATCH(Q114,'【参考】数式用'!$M$3:$R$3,0)+12,FALSE))</f>
        <v/>
      </c>
      <c r="O114" s="287" t="e">
        <f>VLOOKUP(G114,'【参考】数式用'!$A$4:$F$54,6,FALSE)</f>
        <v>#N/A</v>
      </c>
      <c r="P114" s="1" t="str">
        <f t="shared" si="3"/>
        <v>（①＋②）/（）</v>
      </c>
      <c r="Q114" s="1" t="str">
        <f t="shared" si="4"/>
        <v>③/（）</v>
      </c>
    </row>
    <row r="115" spans="1:17">
      <c r="D115" s="286"/>
      <c r="E115" s="286"/>
      <c r="F115" s="286"/>
      <c r="G115" s="286"/>
      <c r="H115" s="280"/>
      <c r="I115" s="280"/>
    </row>
    <row r="116" spans="1:17">
      <c r="D116" s="286"/>
      <c r="E116" s="286"/>
      <c r="F116" s="286"/>
      <c r="G116" s="286"/>
      <c r="H116" s="280"/>
      <c r="I116" s="280"/>
    </row>
    <row r="117" spans="1:17">
      <c r="D117" s="286"/>
      <c r="E117" s="286"/>
      <c r="F117" s="286"/>
      <c r="G117" s="286"/>
      <c r="H117" s="280"/>
      <c r="I117" s="280"/>
    </row>
    <row r="118" spans="1:17">
      <c r="D118" s="286"/>
      <c r="E118" s="286"/>
      <c r="F118" s="286"/>
      <c r="G118" s="286"/>
      <c r="H118" s="280"/>
      <c r="I118" s="280"/>
    </row>
    <row r="119" spans="1:17">
      <c r="D119" s="286"/>
      <c r="E119" s="286"/>
      <c r="F119" s="286"/>
      <c r="G119" s="286"/>
      <c r="H119" s="280"/>
      <c r="I119" s="280"/>
    </row>
    <row r="120" spans="1:17">
      <c r="D120" s="286"/>
      <c r="E120" s="286"/>
      <c r="F120" s="286"/>
      <c r="G120" s="286"/>
      <c r="H120" s="280"/>
      <c r="I120" s="280"/>
    </row>
    <row r="121" spans="1:17">
      <c r="D121" s="286"/>
      <c r="E121" s="286"/>
      <c r="F121" s="286"/>
      <c r="G121" s="286"/>
      <c r="H121" s="280"/>
      <c r="I121" s="280"/>
    </row>
    <row r="122" spans="1:17">
      <c r="D122" s="286"/>
      <c r="E122" s="286"/>
      <c r="F122" s="286"/>
      <c r="G122" s="286"/>
      <c r="H122" s="280"/>
      <c r="I122" s="280"/>
    </row>
    <row r="123" spans="1:17">
      <c r="D123" s="286"/>
      <c r="E123" s="286"/>
      <c r="F123" s="286"/>
      <c r="G123" s="286"/>
      <c r="H123" s="280"/>
      <c r="I123" s="280"/>
    </row>
    <row r="124" spans="1:17">
      <c r="D124" s="286"/>
      <c r="E124" s="286"/>
      <c r="F124" s="286"/>
      <c r="G124" s="286"/>
      <c r="H124" s="280"/>
      <c r="I124" s="280"/>
    </row>
    <row r="125" spans="1:17">
      <c r="D125" s="286"/>
      <c r="E125" s="286"/>
      <c r="F125" s="286"/>
      <c r="G125" s="286"/>
      <c r="H125" s="280"/>
      <c r="I125" s="280"/>
    </row>
    <row r="126" spans="1:17">
      <c r="D126" s="286"/>
      <c r="E126" s="286"/>
      <c r="F126" s="286"/>
      <c r="G126" s="286"/>
      <c r="H126" s="280"/>
      <c r="I126" s="280"/>
    </row>
    <row r="127" spans="1:17">
      <c r="D127" s="286"/>
      <c r="E127" s="286"/>
      <c r="F127" s="286"/>
      <c r="G127" s="286"/>
      <c r="H127" s="280"/>
      <c r="I127" s="280"/>
    </row>
    <row r="128" spans="1:17">
      <c r="D128" s="286"/>
      <c r="E128" s="286"/>
      <c r="F128" s="286"/>
      <c r="G128" s="286"/>
      <c r="H128" s="280"/>
      <c r="I128" s="280"/>
    </row>
    <row r="129" spans="4:9">
      <c r="D129" s="286"/>
      <c r="E129" s="286"/>
      <c r="F129" s="286"/>
      <c r="G129" s="286"/>
      <c r="H129" s="280"/>
      <c r="I129" s="280"/>
    </row>
    <row r="130" spans="4:9">
      <c r="D130" s="286"/>
      <c r="E130" s="286"/>
      <c r="F130" s="286"/>
      <c r="G130" s="286"/>
      <c r="H130" s="280"/>
      <c r="I130" s="280"/>
    </row>
    <row r="131" spans="4:9">
      <c r="D131" s="286"/>
      <c r="E131" s="286"/>
      <c r="F131" s="286"/>
      <c r="G131" s="286"/>
      <c r="H131" s="280"/>
      <c r="I131" s="280"/>
    </row>
    <row r="132" spans="4:9">
      <c r="D132" s="286"/>
      <c r="E132" s="286"/>
      <c r="F132" s="286"/>
      <c r="G132" s="286"/>
      <c r="H132" s="280"/>
      <c r="I132" s="280"/>
    </row>
    <row r="133" spans="4:9">
      <c r="D133" s="286"/>
      <c r="E133" s="286"/>
      <c r="F133" s="286"/>
      <c r="G133" s="286"/>
      <c r="H133" s="280"/>
      <c r="I133" s="280"/>
    </row>
    <row r="134" spans="4:9">
      <c r="D134" s="286"/>
      <c r="E134" s="286"/>
      <c r="F134" s="286"/>
      <c r="G134" s="286"/>
      <c r="H134" s="280"/>
      <c r="I134" s="280"/>
    </row>
    <row r="135" spans="4:9">
      <c r="D135" s="286"/>
      <c r="E135" s="286"/>
      <c r="F135" s="286"/>
      <c r="G135" s="286"/>
      <c r="H135" s="280"/>
      <c r="I135" s="280"/>
    </row>
    <row r="136" spans="4:9">
      <c r="D136" s="286"/>
      <c r="E136" s="286"/>
      <c r="F136" s="286"/>
      <c r="G136" s="286"/>
      <c r="H136" s="280"/>
      <c r="I136" s="280"/>
    </row>
    <row r="137" spans="4:9">
      <c r="D137" s="286"/>
      <c r="E137" s="286"/>
      <c r="F137" s="286"/>
      <c r="G137" s="286"/>
      <c r="H137" s="280"/>
      <c r="I137" s="280"/>
    </row>
    <row r="138" spans="4:9">
      <c r="D138" s="286"/>
      <c r="E138" s="286"/>
      <c r="F138" s="286"/>
      <c r="G138" s="286"/>
      <c r="H138" s="280"/>
      <c r="I138" s="280"/>
    </row>
    <row r="139" spans="4:9">
      <c r="D139" s="286"/>
      <c r="E139" s="286"/>
      <c r="F139" s="286"/>
      <c r="G139" s="286"/>
      <c r="H139" s="280"/>
      <c r="I139" s="280"/>
    </row>
    <row r="140" spans="4:9">
      <c r="D140" s="286"/>
      <c r="E140" s="286"/>
      <c r="F140" s="286"/>
      <c r="G140" s="286"/>
      <c r="H140" s="280"/>
      <c r="I140" s="280"/>
    </row>
    <row r="141" spans="4:9">
      <c r="D141" s="286"/>
      <c r="E141" s="286"/>
      <c r="F141" s="286"/>
      <c r="G141" s="286"/>
      <c r="H141" s="280"/>
      <c r="I141" s="280"/>
    </row>
    <row r="142" spans="4:9">
      <c r="D142" s="286"/>
      <c r="E142" s="286"/>
      <c r="F142" s="286"/>
      <c r="G142" s="286"/>
      <c r="H142" s="280"/>
      <c r="I142" s="280"/>
    </row>
    <row r="143" spans="4:9">
      <c r="D143" s="286"/>
      <c r="E143" s="286"/>
      <c r="F143" s="286"/>
      <c r="G143" s="286"/>
      <c r="H143" s="280"/>
      <c r="I143" s="280"/>
    </row>
    <row r="144" spans="4:9">
      <c r="D144" s="286"/>
      <c r="E144" s="286"/>
      <c r="F144" s="286"/>
      <c r="G144" s="286"/>
      <c r="H144" s="280"/>
      <c r="I144" s="280"/>
    </row>
    <row r="145" spans="4:9">
      <c r="D145" s="286"/>
      <c r="E145" s="286"/>
      <c r="F145" s="286"/>
      <c r="G145" s="286"/>
      <c r="H145" s="280"/>
      <c r="I145" s="280"/>
    </row>
    <row r="146" spans="4:9">
      <c r="D146" s="286"/>
      <c r="E146" s="286"/>
      <c r="F146" s="286"/>
      <c r="G146" s="286"/>
      <c r="H146" s="280"/>
      <c r="I146" s="280"/>
    </row>
    <row r="147" spans="4:9">
      <c r="D147" s="286"/>
      <c r="E147" s="286"/>
      <c r="F147" s="286"/>
      <c r="G147" s="286"/>
      <c r="H147" s="280"/>
      <c r="I147" s="280"/>
    </row>
    <row r="148" spans="4:9">
      <c r="D148" s="286"/>
      <c r="E148" s="286"/>
      <c r="F148" s="286"/>
      <c r="G148" s="286"/>
      <c r="H148" s="280"/>
      <c r="I148" s="280"/>
    </row>
    <row r="149" spans="4:9">
      <c r="D149" s="286"/>
      <c r="E149" s="286"/>
      <c r="F149" s="286"/>
      <c r="G149" s="286"/>
      <c r="H149" s="280"/>
      <c r="I149" s="280"/>
    </row>
    <row r="150" spans="4:9">
      <c r="D150" s="286"/>
      <c r="E150" s="286"/>
      <c r="F150" s="286"/>
      <c r="G150" s="286"/>
      <c r="H150" s="280"/>
      <c r="I150" s="280"/>
    </row>
    <row r="151" spans="4:9">
      <c r="D151" s="286"/>
      <c r="E151" s="286"/>
      <c r="F151" s="286"/>
      <c r="G151" s="286"/>
      <c r="H151" s="280"/>
      <c r="I151" s="280"/>
    </row>
    <row r="152" spans="4:9">
      <c r="D152" s="286"/>
      <c r="E152" s="286"/>
      <c r="F152" s="286"/>
      <c r="G152" s="286"/>
      <c r="H152" s="280"/>
      <c r="I152" s="280"/>
    </row>
    <row r="153" spans="4:9">
      <c r="D153" s="286"/>
      <c r="E153" s="286"/>
      <c r="F153" s="286"/>
      <c r="G153" s="286"/>
      <c r="H153" s="280"/>
      <c r="I153" s="280"/>
    </row>
    <row r="154" spans="4:9">
      <c r="D154" s="286"/>
      <c r="E154" s="286"/>
      <c r="F154" s="286"/>
      <c r="G154" s="286"/>
      <c r="H154" s="280"/>
      <c r="I154" s="280"/>
    </row>
    <row r="155" spans="4:9">
      <c r="D155" s="286"/>
      <c r="E155" s="286"/>
      <c r="F155" s="286"/>
      <c r="G155" s="286"/>
      <c r="H155" s="280"/>
      <c r="I155" s="280"/>
    </row>
    <row r="156" spans="4:9">
      <c r="D156" s="286"/>
      <c r="E156" s="286"/>
      <c r="F156" s="286"/>
      <c r="G156" s="286"/>
      <c r="H156" s="280"/>
      <c r="I156" s="280"/>
    </row>
    <row r="157" spans="4:9">
      <c r="D157" s="286"/>
      <c r="E157" s="286"/>
      <c r="F157" s="286"/>
      <c r="G157" s="286"/>
      <c r="H157" s="280"/>
      <c r="I157" s="280"/>
    </row>
    <row r="158" spans="4:9">
      <c r="D158" s="286"/>
      <c r="E158" s="286"/>
      <c r="F158" s="286"/>
      <c r="G158" s="286"/>
      <c r="H158" s="280"/>
      <c r="I158" s="280"/>
    </row>
    <row r="159" spans="4:9">
      <c r="D159" s="286"/>
      <c r="E159" s="286"/>
      <c r="F159" s="286"/>
      <c r="G159" s="286"/>
      <c r="H159" s="280"/>
      <c r="I159" s="280"/>
    </row>
    <row r="160" spans="4:9">
      <c r="D160" s="286"/>
      <c r="E160" s="286"/>
      <c r="F160" s="286"/>
      <c r="G160" s="286"/>
      <c r="H160" s="280"/>
      <c r="I160" s="280"/>
    </row>
    <row r="161" spans="4:9">
      <c r="D161" s="286"/>
      <c r="E161" s="286"/>
      <c r="F161" s="286"/>
      <c r="G161" s="286"/>
      <c r="H161" s="280"/>
      <c r="I161" s="280"/>
    </row>
    <row r="162" spans="4:9">
      <c r="D162" s="286"/>
      <c r="E162" s="286"/>
      <c r="F162" s="286"/>
      <c r="G162" s="286"/>
      <c r="H162" s="280"/>
      <c r="I162" s="280"/>
    </row>
    <row r="163" spans="4:9">
      <c r="D163" s="286"/>
      <c r="E163" s="286"/>
      <c r="F163" s="286"/>
      <c r="G163" s="286"/>
      <c r="H163" s="280"/>
      <c r="I163" s="280"/>
    </row>
    <row r="164" spans="4:9">
      <c r="D164" s="286"/>
      <c r="E164" s="286"/>
      <c r="F164" s="286"/>
      <c r="G164" s="286"/>
      <c r="H164" s="280"/>
      <c r="I164" s="280"/>
    </row>
    <row r="165" spans="4:9">
      <c r="D165" s="286"/>
      <c r="E165" s="286"/>
      <c r="F165" s="286"/>
      <c r="G165" s="286"/>
      <c r="H165" s="280"/>
      <c r="I165" s="280"/>
    </row>
    <row r="166" spans="4:9">
      <c r="D166" s="286"/>
      <c r="E166" s="286"/>
      <c r="F166" s="286"/>
      <c r="G166" s="286"/>
      <c r="H166" s="280"/>
      <c r="I166" s="280"/>
    </row>
    <row r="167" spans="4:9">
      <c r="D167" s="286"/>
      <c r="E167" s="286"/>
      <c r="F167" s="286"/>
      <c r="G167" s="286"/>
      <c r="H167" s="280"/>
      <c r="I167" s="280"/>
    </row>
    <row r="168" spans="4:9">
      <c r="D168" s="286"/>
      <c r="E168" s="286"/>
      <c r="F168" s="286"/>
      <c r="G168" s="286"/>
      <c r="H168" s="280"/>
      <c r="I168" s="280"/>
    </row>
    <row r="169" spans="4:9">
      <c r="D169" s="286"/>
      <c r="E169" s="286"/>
      <c r="F169" s="286"/>
      <c r="G169" s="286"/>
      <c r="H169" s="280"/>
      <c r="I169" s="280"/>
    </row>
    <row r="170" spans="4:9">
      <c r="D170" s="286"/>
      <c r="E170" s="286"/>
      <c r="F170" s="286"/>
      <c r="G170" s="286"/>
      <c r="H170" s="280"/>
      <c r="I170" s="280"/>
    </row>
    <row r="171" spans="4:9">
      <c r="D171" s="286"/>
      <c r="E171" s="286"/>
      <c r="F171" s="286"/>
      <c r="G171" s="286"/>
      <c r="H171" s="280"/>
      <c r="I171" s="280"/>
    </row>
    <row r="172" spans="4:9">
      <c r="D172" s="286"/>
      <c r="E172" s="286"/>
      <c r="F172" s="286"/>
      <c r="G172" s="286"/>
      <c r="H172" s="280"/>
      <c r="I172" s="280"/>
    </row>
    <row r="173" spans="4:9">
      <c r="D173" s="286"/>
      <c r="E173" s="286"/>
      <c r="F173" s="286"/>
      <c r="G173" s="286"/>
      <c r="H173" s="280"/>
      <c r="I173" s="280"/>
    </row>
    <row r="174" spans="4:9">
      <c r="D174" s="286"/>
      <c r="E174" s="286"/>
      <c r="F174" s="286"/>
      <c r="G174" s="286"/>
      <c r="H174" s="280"/>
      <c r="I174" s="280"/>
    </row>
    <row r="175" spans="4:9">
      <c r="D175" s="286"/>
      <c r="E175" s="286"/>
      <c r="F175" s="286"/>
      <c r="G175" s="286"/>
      <c r="H175" s="280"/>
      <c r="I175" s="280"/>
    </row>
    <row r="176" spans="4:9">
      <c r="D176" s="286"/>
      <c r="E176" s="286"/>
      <c r="F176" s="286"/>
      <c r="G176" s="286"/>
      <c r="H176" s="280"/>
      <c r="I176" s="280"/>
    </row>
    <row r="177" spans="4:9">
      <c r="D177" s="286"/>
      <c r="E177" s="286"/>
      <c r="F177" s="286"/>
      <c r="G177" s="286"/>
      <c r="H177" s="280"/>
      <c r="I177" s="280"/>
    </row>
    <row r="178" spans="4:9">
      <c r="D178" s="286"/>
      <c r="E178" s="286"/>
      <c r="F178" s="286"/>
      <c r="G178" s="286"/>
      <c r="H178" s="280"/>
      <c r="I178" s="280"/>
    </row>
    <row r="179" spans="4:9">
      <c r="D179" s="286"/>
      <c r="E179" s="286"/>
      <c r="F179" s="286"/>
      <c r="G179" s="286"/>
      <c r="H179" s="280"/>
      <c r="I179" s="280"/>
    </row>
    <row r="180" spans="4:9">
      <c r="D180" s="286"/>
      <c r="E180" s="286"/>
      <c r="F180" s="286"/>
      <c r="G180" s="286"/>
      <c r="H180" s="280"/>
      <c r="I180" s="280"/>
    </row>
    <row r="181" spans="4:9">
      <c r="D181" s="286"/>
      <c r="E181" s="286"/>
      <c r="F181" s="286"/>
      <c r="G181" s="286"/>
      <c r="H181" s="280"/>
      <c r="I181" s="280"/>
    </row>
    <row r="182" spans="4:9">
      <c r="D182" s="286"/>
      <c r="E182" s="286"/>
      <c r="F182" s="286"/>
      <c r="G182" s="286"/>
      <c r="H182" s="280"/>
      <c r="I182" s="280"/>
    </row>
    <row r="183" spans="4:9">
      <c r="D183" s="286"/>
      <c r="E183" s="286"/>
      <c r="F183" s="286"/>
      <c r="G183" s="286"/>
      <c r="H183" s="280"/>
      <c r="I183" s="280"/>
    </row>
    <row r="184" spans="4:9">
      <c r="D184" s="286"/>
      <c r="E184" s="286"/>
      <c r="F184" s="286"/>
      <c r="G184" s="286"/>
      <c r="H184" s="280"/>
      <c r="I184" s="280"/>
    </row>
    <row r="185" spans="4:9">
      <c r="D185" s="286"/>
      <c r="E185" s="286"/>
      <c r="F185" s="286"/>
      <c r="G185" s="286"/>
      <c r="H185" s="280"/>
      <c r="I185" s="280"/>
    </row>
    <row r="186" spans="4:9">
      <c r="D186" s="286"/>
      <c r="E186" s="286"/>
      <c r="F186" s="286"/>
      <c r="G186" s="286"/>
      <c r="H186" s="280"/>
      <c r="I186" s="280"/>
    </row>
    <row r="187" spans="4:9">
      <c r="D187" s="286"/>
      <c r="E187" s="286"/>
      <c r="F187" s="286"/>
      <c r="G187" s="286"/>
      <c r="H187" s="280"/>
      <c r="I187" s="280"/>
    </row>
    <row r="188" spans="4:9">
      <c r="D188" s="286"/>
      <c r="E188" s="286"/>
      <c r="F188" s="286"/>
      <c r="G188" s="286"/>
      <c r="H188" s="280"/>
      <c r="I188" s="280"/>
    </row>
    <row r="189" spans="4:9">
      <c r="D189" s="286"/>
      <c r="E189" s="286"/>
      <c r="F189" s="286"/>
      <c r="G189" s="286"/>
      <c r="H189" s="280"/>
      <c r="I189" s="280"/>
    </row>
    <row r="190" spans="4:9">
      <c r="D190" s="286"/>
      <c r="E190" s="286"/>
      <c r="F190" s="286"/>
      <c r="G190" s="286"/>
      <c r="H190" s="280"/>
      <c r="I190" s="280"/>
    </row>
    <row r="191" spans="4:9">
      <c r="D191" s="286"/>
      <c r="E191" s="286"/>
      <c r="F191" s="286"/>
      <c r="G191" s="286"/>
      <c r="H191" s="280"/>
      <c r="I191" s="280"/>
    </row>
    <row r="192" spans="4:9">
      <c r="D192" s="286"/>
      <c r="E192" s="286"/>
      <c r="F192" s="286"/>
      <c r="G192" s="286"/>
      <c r="H192" s="280"/>
      <c r="I192" s="280"/>
    </row>
    <row r="193" spans="4:9">
      <c r="D193" s="286"/>
      <c r="E193" s="286"/>
      <c r="F193" s="286"/>
      <c r="G193" s="286"/>
      <c r="H193" s="280"/>
      <c r="I193" s="280"/>
    </row>
    <row r="194" spans="4:9">
      <c r="D194" s="286"/>
      <c r="E194" s="286"/>
      <c r="F194" s="286"/>
      <c r="G194" s="286"/>
      <c r="H194" s="280"/>
      <c r="I194" s="280"/>
    </row>
    <row r="195" spans="4:9">
      <c r="D195" s="286"/>
      <c r="E195" s="286"/>
      <c r="F195" s="286"/>
      <c r="G195" s="286"/>
      <c r="H195" s="280"/>
      <c r="I195" s="280"/>
    </row>
    <row r="196" spans="4:9">
      <c r="D196" s="286"/>
      <c r="E196" s="286"/>
      <c r="F196" s="286"/>
      <c r="G196" s="286"/>
      <c r="H196" s="280"/>
      <c r="I196" s="280"/>
    </row>
    <row r="197" spans="4:9">
      <c r="D197" s="286"/>
      <c r="E197" s="286"/>
      <c r="F197" s="286"/>
      <c r="G197" s="286"/>
      <c r="H197" s="280"/>
      <c r="I197" s="280"/>
    </row>
    <row r="198" spans="4:9">
      <c r="D198" s="286"/>
      <c r="E198" s="286"/>
      <c r="F198" s="286"/>
      <c r="G198" s="286"/>
      <c r="H198" s="280"/>
      <c r="I198" s="280"/>
    </row>
    <row r="199" spans="4:9">
      <c r="D199" s="286"/>
      <c r="E199" s="286"/>
      <c r="F199" s="286"/>
      <c r="G199" s="286"/>
      <c r="H199" s="280"/>
      <c r="I199" s="280"/>
    </row>
    <row r="200" spans="4:9">
      <c r="D200" s="286"/>
      <c r="E200" s="286"/>
      <c r="F200" s="286"/>
      <c r="G200" s="286"/>
      <c r="H200" s="280"/>
      <c r="I200" s="280"/>
    </row>
    <row r="201" spans="4:9">
      <c r="D201" s="286"/>
      <c r="E201" s="286"/>
      <c r="F201" s="286"/>
      <c r="G201" s="286"/>
      <c r="H201" s="280"/>
      <c r="I201" s="280"/>
    </row>
    <row r="202" spans="4:9">
      <c r="D202" s="286"/>
      <c r="E202" s="286"/>
      <c r="F202" s="286"/>
      <c r="G202" s="286"/>
      <c r="H202" s="280"/>
      <c r="I202" s="280"/>
    </row>
    <row r="203" spans="4:9">
      <c r="D203" s="286"/>
      <c r="E203" s="286"/>
      <c r="F203" s="286"/>
      <c r="G203" s="286"/>
      <c r="H203" s="280"/>
      <c r="I203" s="280"/>
    </row>
    <row r="204" spans="4:9">
      <c r="D204" s="286"/>
      <c r="E204" s="286"/>
      <c r="F204" s="286"/>
      <c r="G204" s="286"/>
      <c r="H204" s="280"/>
      <c r="I204" s="280"/>
    </row>
    <row r="205" spans="4:9">
      <c r="D205" s="286"/>
      <c r="E205" s="286"/>
      <c r="F205" s="286"/>
      <c r="G205" s="286"/>
      <c r="H205" s="280"/>
      <c r="I205" s="280"/>
    </row>
    <row r="206" spans="4:9">
      <c r="D206" s="286"/>
      <c r="E206" s="286"/>
      <c r="F206" s="286"/>
      <c r="G206" s="286"/>
      <c r="H206" s="280"/>
      <c r="I206" s="280"/>
    </row>
    <row r="207" spans="4:9">
      <c r="D207" s="286"/>
      <c r="E207" s="286"/>
      <c r="F207" s="286"/>
      <c r="G207" s="286"/>
      <c r="H207" s="280"/>
      <c r="I207" s="280"/>
    </row>
    <row r="208" spans="4:9">
      <c r="D208" s="286"/>
      <c r="E208" s="286"/>
      <c r="F208" s="286"/>
      <c r="G208" s="286"/>
      <c r="H208" s="280"/>
      <c r="I208" s="280"/>
    </row>
    <row r="209" spans="4:9">
      <c r="D209" s="286"/>
      <c r="E209" s="286"/>
      <c r="F209" s="286"/>
      <c r="G209" s="286"/>
      <c r="H209" s="280"/>
      <c r="I209" s="280"/>
    </row>
    <row r="210" spans="4:9">
      <c r="D210" s="286"/>
      <c r="E210" s="286"/>
      <c r="F210" s="286"/>
      <c r="G210" s="286"/>
      <c r="H210" s="280"/>
      <c r="I210" s="280"/>
    </row>
    <row r="211" spans="4:9">
      <c r="D211" s="286"/>
      <c r="E211" s="286"/>
      <c r="F211" s="286"/>
      <c r="G211" s="286"/>
      <c r="H211" s="280"/>
      <c r="I211" s="280"/>
    </row>
    <row r="212" spans="4:9">
      <c r="D212" s="286"/>
      <c r="E212" s="286"/>
      <c r="F212" s="286"/>
      <c r="G212" s="286"/>
      <c r="H212" s="280"/>
      <c r="I212" s="280"/>
    </row>
    <row r="213" spans="4:9">
      <c r="D213" s="286"/>
      <c r="E213" s="286"/>
      <c r="F213" s="286"/>
      <c r="G213" s="286"/>
      <c r="H213" s="280"/>
      <c r="I213" s="280"/>
    </row>
    <row r="214" spans="4:9">
      <c r="D214" s="286"/>
      <c r="E214" s="286"/>
      <c r="F214" s="286"/>
      <c r="G214" s="286"/>
      <c r="H214" s="280"/>
      <c r="I214" s="280"/>
    </row>
    <row r="215" spans="4:9">
      <c r="D215" s="286"/>
      <c r="E215" s="286"/>
      <c r="F215" s="286"/>
      <c r="G215" s="286"/>
      <c r="H215" s="280"/>
      <c r="I215" s="280"/>
    </row>
    <row r="216" spans="4:9">
      <c r="D216" s="286"/>
      <c r="E216" s="286"/>
      <c r="F216" s="286"/>
      <c r="G216" s="286"/>
      <c r="H216" s="280"/>
      <c r="I216" s="280"/>
    </row>
    <row r="217" spans="4:9">
      <c r="D217" s="286"/>
      <c r="E217" s="286"/>
      <c r="F217" s="286"/>
      <c r="G217" s="286"/>
      <c r="H217" s="280"/>
      <c r="I217" s="280"/>
    </row>
    <row r="218" spans="4:9">
      <c r="D218" s="286"/>
      <c r="E218" s="286"/>
      <c r="F218" s="286"/>
      <c r="G218" s="286"/>
      <c r="H218" s="280"/>
      <c r="I218" s="280"/>
    </row>
    <row r="219" spans="4:9">
      <c r="D219" s="286"/>
      <c r="E219" s="286"/>
      <c r="F219" s="286"/>
      <c r="G219" s="286"/>
      <c r="H219" s="280"/>
      <c r="I219" s="280"/>
    </row>
    <row r="220" spans="4:9">
      <c r="D220" s="286"/>
      <c r="E220" s="286"/>
      <c r="F220" s="286"/>
      <c r="G220" s="286"/>
      <c r="H220" s="280"/>
      <c r="I220" s="280"/>
    </row>
    <row r="221" spans="4:9">
      <c r="D221" s="286"/>
      <c r="E221" s="286"/>
      <c r="F221" s="286"/>
      <c r="G221" s="286"/>
      <c r="H221" s="280"/>
      <c r="I221" s="280"/>
    </row>
    <row r="222" spans="4:9">
      <c r="D222" s="286"/>
      <c r="E222" s="286"/>
      <c r="F222" s="286"/>
      <c r="G222" s="286"/>
      <c r="H222" s="280"/>
      <c r="I222" s="280"/>
    </row>
    <row r="223" spans="4:9">
      <c r="D223" s="286"/>
      <c r="E223" s="286"/>
      <c r="F223" s="286"/>
      <c r="G223" s="286"/>
      <c r="H223" s="280"/>
      <c r="I223" s="280"/>
    </row>
    <row r="224" spans="4:9">
      <c r="D224" s="286"/>
      <c r="E224" s="286"/>
      <c r="F224" s="286"/>
      <c r="G224" s="286"/>
      <c r="H224" s="280"/>
      <c r="I224" s="280"/>
    </row>
    <row r="225" spans="4:9">
      <c r="D225" s="286"/>
      <c r="E225" s="286"/>
      <c r="F225" s="286"/>
      <c r="G225" s="286"/>
      <c r="H225" s="280"/>
      <c r="I225" s="280"/>
    </row>
    <row r="226" spans="4:9">
      <c r="D226" s="286"/>
      <c r="E226" s="286"/>
      <c r="F226" s="286"/>
      <c r="G226" s="286"/>
      <c r="H226" s="280"/>
      <c r="I226" s="280"/>
    </row>
    <row r="227" spans="4:9">
      <c r="D227" s="286"/>
      <c r="E227" s="286"/>
      <c r="F227" s="286"/>
      <c r="G227" s="286"/>
      <c r="H227" s="280"/>
      <c r="I227" s="280"/>
    </row>
    <row r="228" spans="4:9">
      <c r="D228" s="286"/>
      <c r="E228" s="286"/>
      <c r="F228" s="286"/>
      <c r="G228" s="286"/>
      <c r="H228" s="280"/>
      <c r="I228" s="280"/>
    </row>
    <row r="229" spans="4:9">
      <c r="D229" s="286"/>
      <c r="E229" s="286"/>
      <c r="F229" s="286"/>
      <c r="G229" s="286"/>
      <c r="H229" s="280"/>
      <c r="I229" s="280"/>
    </row>
    <row r="230" spans="4:9">
      <c r="D230" s="286"/>
      <c r="E230" s="286"/>
      <c r="F230" s="286"/>
      <c r="G230" s="286"/>
      <c r="H230" s="280"/>
      <c r="I230" s="280"/>
    </row>
    <row r="231" spans="4:9">
      <c r="D231" s="286"/>
      <c r="E231" s="286"/>
      <c r="F231" s="286"/>
      <c r="G231" s="286"/>
      <c r="H231" s="280"/>
      <c r="I231" s="280"/>
    </row>
    <row r="232" spans="4:9">
      <c r="D232" s="286"/>
      <c r="E232" s="286"/>
      <c r="F232" s="286"/>
      <c r="G232" s="286"/>
      <c r="H232" s="280"/>
      <c r="I232" s="280"/>
    </row>
    <row r="233" spans="4:9">
      <c r="D233" s="286"/>
      <c r="E233" s="286"/>
      <c r="F233" s="286"/>
      <c r="G233" s="286"/>
      <c r="H233" s="280"/>
      <c r="I233" s="280"/>
    </row>
    <row r="234" spans="4:9">
      <c r="D234" s="286"/>
      <c r="E234" s="286"/>
      <c r="F234" s="286"/>
      <c r="G234" s="286"/>
      <c r="H234" s="280"/>
      <c r="I234" s="280"/>
    </row>
    <row r="235" spans="4:9">
      <c r="D235" s="286"/>
      <c r="E235" s="286"/>
      <c r="F235" s="286"/>
      <c r="G235" s="286"/>
      <c r="H235" s="280"/>
      <c r="I235" s="280"/>
    </row>
    <row r="236" spans="4:9">
      <c r="D236" s="286"/>
      <c r="E236" s="286"/>
      <c r="F236" s="286"/>
      <c r="G236" s="286"/>
      <c r="H236" s="280"/>
      <c r="I236" s="280"/>
    </row>
    <row r="237" spans="4:9">
      <c r="D237" s="286"/>
      <c r="E237" s="286"/>
      <c r="F237" s="286"/>
      <c r="G237" s="286"/>
      <c r="H237" s="280"/>
      <c r="I237" s="280"/>
    </row>
    <row r="238" spans="4:9">
      <c r="D238" s="286"/>
      <c r="E238" s="286"/>
      <c r="F238" s="286"/>
      <c r="G238" s="286"/>
      <c r="H238" s="280"/>
      <c r="I238" s="280"/>
    </row>
    <row r="239" spans="4:9">
      <c r="D239" s="286"/>
      <c r="E239" s="286"/>
      <c r="F239" s="286"/>
      <c r="G239" s="286"/>
      <c r="H239" s="280"/>
      <c r="I239" s="280"/>
    </row>
    <row r="240" spans="4:9">
      <c r="D240" s="286"/>
      <c r="E240" s="286"/>
      <c r="F240" s="286"/>
      <c r="G240" s="286"/>
      <c r="H240" s="280"/>
      <c r="I240" s="280"/>
    </row>
    <row r="241" spans="4:9">
      <c r="D241" s="286"/>
      <c r="E241" s="286"/>
      <c r="F241" s="286"/>
      <c r="G241" s="286"/>
      <c r="H241" s="280"/>
      <c r="I241" s="280"/>
    </row>
    <row r="242" spans="4:9">
      <c r="D242" s="286"/>
      <c r="E242" s="286"/>
      <c r="F242" s="286"/>
      <c r="G242" s="286"/>
      <c r="H242" s="280"/>
      <c r="I242" s="280"/>
    </row>
    <row r="243" spans="4:9">
      <c r="D243" s="286"/>
      <c r="E243" s="286"/>
      <c r="F243" s="286"/>
      <c r="G243" s="286"/>
      <c r="H243" s="280"/>
      <c r="I243" s="280"/>
    </row>
    <row r="244" spans="4:9">
      <c r="D244" s="286"/>
      <c r="E244" s="286"/>
      <c r="F244" s="286"/>
      <c r="G244" s="286"/>
      <c r="H244" s="280"/>
      <c r="I244" s="280"/>
    </row>
    <row r="245" spans="4:9">
      <c r="D245" s="286"/>
      <c r="E245" s="286"/>
      <c r="F245" s="286"/>
      <c r="G245" s="286"/>
      <c r="H245" s="280"/>
      <c r="I245" s="280"/>
    </row>
    <row r="246" spans="4:9">
      <c r="D246" s="286"/>
      <c r="E246" s="286"/>
      <c r="F246" s="286"/>
      <c r="G246" s="286"/>
      <c r="H246" s="280"/>
      <c r="I246" s="280"/>
    </row>
    <row r="247" spans="4:9">
      <c r="D247" s="286"/>
      <c r="E247" s="286"/>
      <c r="F247" s="286"/>
      <c r="G247" s="286"/>
      <c r="H247" s="280"/>
      <c r="I247" s="280"/>
    </row>
    <row r="248" spans="4:9">
      <c r="D248" s="286"/>
      <c r="E248" s="286"/>
      <c r="F248" s="286"/>
      <c r="G248" s="286"/>
      <c r="H248" s="280"/>
      <c r="I248" s="280"/>
    </row>
    <row r="249" spans="4:9">
      <c r="D249" s="286"/>
      <c r="E249" s="286"/>
      <c r="F249" s="286"/>
      <c r="G249" s="286"/>
      <c r="H249" s="280"/>
      <c r="I249" s="280"/>
    </row>
    <row r="250" spans="4:9">
      <c r="D250" s="286"/>
      <c r="E250" s="286"/>
      <c r="F250" s="286"/>
      <c r="G250" s="286"/>
      <c r="H250" s="280"/>
      <c r="I250" s="280"/>
    </row>
    <row r="251" spans="4:9">
      <c r="D251" s="286"/>
      <c r="E251" s="286"/>
      <c r="F251" s="286"/>
      <c r="G251" s="286"/>
      <c r="H251" s="280"/>
      <c r="I251" s="280"/>
    </row>
    <row r="252" spans="4:9">
      <c r="D252" s="286"/>
      <c r="E252" s="286"/>
      <c r="F252" s="286"/>
      <c r="G252" s="286"/>
      <c r="H252" s="280"/>
      <c r="I252" s="280"/>
    </row>
    <row r="253" spans="4:9">
      <c r="D253" s="286"/>
      <c r="E253" s="286"/>
      <c r="F253" s="286"/>
      <c r="G253" s="286"/>
      <c r="H253" s="280"/>
      <c r="I253" s="280"/>
    </row>
    <row r="254" spans="4:9">
      <c r="D254" s="286"/>
      <c r="E254" s="286"/>
      <c r="F254" s="286"/>
      <c r="G254" s="286"/>
      <c r="H254" s="280"/>
      <c r="I254" s="280"/>
    </row>
    <row r="255" spans="4:9">
      <c r="D255" s="286"/>
      <c r="E255" s="286"/>
      <c r="F255" s="286"/>
      <c r="G255" s="286"/>
      <c r="H255" s="280"/>
      <c r="I255" s="280"/>
    </row>
    <row r="256" spans="4:9">
      <c r="D256" s="286"/>
      <c r="E256" s="286"/>
      <c r="F256" s="286"/>
      <c r="G256" s="286"/>
      <c r="H256" s="280"/>
      <c r="I256" s="280"/>
    </row>
    <row r="257" spans="4:9">
      <c r="D257" s="286"/>
      <c r="E257" s="286"/>
      <c r="F257" s="286"/>
      <c r="G257" s="286"/>
      <c r="H257" s="280"/>
      <c r="I257" s="280"/>
    </row>
    <row r="258" spans="4:9">
      <c r="D258" s="286"/>
      <c r="E258" s="286"/>
      <c r="F258" s="286"/>
      <c r="G258" s="286"/>
      <c r="H258" s="280"/>
      <c r="I258" s="280"/>
    </row>
    <row r="259" spans="4:9">
      <c r="D259" s="286"/>
      <c r="E259" s="286"/>
      <c r="F259" s="286"/>
      <c r="G259" s="286"/>
      <c r="H259" s="280"/>
      <c r="I259" s="280"/>
    </row>
    <row r="260" spans="4:9">
      <c r="D260" s="286"/>
      <c r="E260" s="286"/>
      <c r="F260" s="286"/>
      <c r="G260" s="286"/>
      <c r="H260" s="280"/>
      <c r="I260" s="280"/>
    </row>
    <row r="261" spans="4:9">
      <c r="D261" s="286"/>
      <c r="E261" s="286"/>
      <c r="F261" s="286"/>
      <c r="G261" s="286"/>
      <c r="H261" s="280"/>
      <c r="I261" s="280"/>
    </row>
    <row r="262" spans="4:9">
      <c r="D262" s="286"/>
      <c r="E262" s="286"/>
      <c r="F262" s="286"/>
      <c r="G262" s="286"/>
      <c r="H262" s="280"/>
      <c r="I262" s="280"/>
    </row>
    <row r="263" spans="4:9">
      <c r="D263" s="286"/>
      <c r="E263" s="286"/>
      <c r="F263" s="286"/>
      <c r="G263" s="286"/>
      <c r="H263" s="280"/>
      <c r="I263" s="280"/>
    </row>
    <row r="264" spans="4:9">
      <c r="D264" s="286"/>
      <c r="E264" s="286"/>
      <c r="F264" s="286"/>
      <c r="G264" s="286"/>
      <c r="H264" s="280"/>
      <c r="I264" s="280"/>
    </row>
    <row r="265" spans="4:9">
      <c r="D265" s="286"/>
      <c r="E265" s="286"/>
      <c r="F265" s="286"/>
      <c r="G265" s="286"/>
      <c r="H265" s="280"/>
      <c r="I265" s="280"/>
    </row>
    <row r="266" spans="4:9">
      <c r="D266" s="286"/>
      <c r="E266" s="286"/>
      <c r="F266" s="286"/>
      <c r="G266" s="286"/>
    </row>
    <row r="267" spans="4:9">
      <c r="D267" s="286"/>
      <c r="E267" s="286"/>
      <c r="F267" s="286"/>
      <c r="G267" s="286"/>
    </row>
    <row r="268" spans="4:9">
      <c r="D268" s="286"/>
      <c r="E268" s="286"/>
      <c r="F268" s="286"/>
      <c r="G268" s="286"/>
    </row>
    <row r="269" spans="4:9">
      <c r="D269" s="286"/>
      <c r="E269" s="286"/>
      <c r="F269" s="286"/>
      <c r="G269" s="286"/>
    </row>
    <row r="270" spans="4:9">
      <c r="D270" s="286"/>
      <c r="E270" s="286"/>
      <c r="F270" s="286"/>
      <c r="G270" s="286"/>
    </row>
    <row r="271" spans="4:9">
      <c r="D271" s="286"/>
      <c r="E271" s="286"/>
      <c r="F271" s="286"/>
      <c r="G271" s="286"/>
    </row>
    <row r="272" spans="4:9">
      <c r="D272" s="286"/>
      <c r="E272" s="286"/>
      <c r="F272" s="286"/>
      <c r="G272" s="286"/>
    </row>
    <row r="273" spans="4:7">
      <c r="D273" s="286"/>
      <c r="E273" s="286"/>
      <c r="F273" s="286"/>
      <c r="G273" s="286"/>
    </row>
    <row r="274" spans="4:7">
      <c r="D274" s="286"/>
      <c r="E274" s="286"/>
      <c r="F274" s="286"/>
      <c r="G274" s="286"/>
    </row>
    <row r="275" spans="4:7">
      <c r="D275" s="286"/>
      <c r="E275" s="286"/>
      <c r="F275" s="286"/>
      <c r="G275" s="286"/>
    </row>
    <row r="276" spans="4:7">
      <c r="D276" s="286"/>
      <c r="E276" s="286"/>
      <c r="F276" s="286"/>
      <c r="G276" s="286"/>
    </row>
    <row r="277" spans="4:7">
      <c r="D277" s="286"/>
      <c r="E277" s="286"/>
      <c r="F277" s="286"/>
      <c r="G277" s="286"/>
    </row>
    <row r="278" spans="4:7">
      <c r="D278" s="286"/>
      <c r="E278" s="286"/>
      <c r="F278" s="286"/>
      <c r="G278" s="286"/>
    </row>
    <row r="279" spans="4:7">
      <c r="D279" s="286"/>
      <c r="E279" s="286"/>
      <c r="F279" s="286"/>
      <c r="G279" s="286"/>
    </row>
    <row r="280" spans="4:7">
      <c r="D280" s="286"/>
      <c r="E280" s="286"/>
      <c r="F280" s="286"/>
      <c r="G280" s="286"/>
    </row>
    <row r="281" spans="4:7">
      <c r="D281" s="286"/>
      <c r="E281" s="286"/>
      <c r="F281" s="286"/>
      <c r="G281" s="286"/>
    </row>
    <row r="282" spans="4:7">
      <c r="D282" s="286"/>
      <c r="E282" s="286"/>
      <c r="F282" s="286"/>
      <c r="G282" s="286"/>
    </row>
    <row r="283" spans="4:7">
      <c r="D283" s="286"/>
      <c r="E283" s="286"/>
      <c r="F283" s="286"/>
      <c r="G283" s="286"/>
    </row>
    <row r="284" spans="4:7">
      <c r="D284" s="286"/>
      <c r="E284" s="286"/>
      <c r="F284" s="286"/>
      <c r="G284" s="286"/>
    </row>
    <row r="285" spans="4:7">
      <c r="D285" s="286"/>
      <c r="E285" s="286"/>
      <c r="F285" s="286"/>
      <c r="G285" s="286"/>
    </row>
    <row r="286" spans="4:7">
      <c r="D286" s="286"/>
      <c r="E286" s="286"/>
      <c r="F286" s="286"/>
      <c r="G286" s="286"/>
    </row>
    <row r="287" spans="4:7">
      <c r="D287" s="286"/>
      <c r="E287" s="286"/>
      <c r="F287" s="286"/>
      <c r="G287" s="286"/>
    </row>
    <row r="288" spans="4:7">
      <c r="D288" s="286"/>
      <c r="E288" s="286"/>
      <c r="F288" s="286"/>
      <c r="G288" s="286"/>
    </row>
  </sheetData>
  <sheetProtection password="CC26" sheet="1"/>
  <mergeCells count="122">
    <mergeCell ref="J1:L1"/>
    <mergeCell ref="A3:B3"/>
    <mergeCell ref="C3:F3"/>
    <mergeCell ref="A5:E5"/>
    <mergeCell ref="A6:E6"/>
    <mergeCell ref="A8:D8"/>
    <mergeCell ref="E8:K8"/>
    <mergeCell ref="A9:D9"/>
    <mergeCell ref="E9:K9"/>
    <mergeCell ref="A10:D10"/>
    <mergeCell ref="E10:K10"/>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H102:I102"/>
    <mergeCell ref="H103:I103"/>
    <mergeCell ref="H104:I104"/>
    <mergeCell ref="H105:I105"/>
    <mergeCell ref="H106:I106"/>
    <mergeCell ref="H107:I107"/>
    <mergeCell ref="H108:I108"/>
    <mergeCell ref="H109:I109"/>
    <mergeCell ref="H110:I110"/>
    <mergeCell ref="H111:I111"/>
    <mergeCell ref="H112:I112"/>
    <mergeCell ref="H113:I113"/>
    <mergeCell ref="H114:I114"/>
    <mergeCell ref="H3:L5"/>
    <mergeCell ref="A12:A14"/>
    <mergeCell ref="B12:B14"/>
    <mergeCell ref="C12:C14"/>
    <mergeCell ref="D12:E13"/>
    <mergeCell ref="F12:F14"/>
    <mergeCell ref="G12:G14"/>
    <mergeCell ref="H12:I14"/>
    <mergeCell ref="J12:J14"/>
    <mergeCell ref="K12:K14"/>
    <mergeCell ref="L12:L14"/>
  </mergeCells>
  <phoneticPr fontId="34"/>
  <conditionalFormatting sqref="E8">
    <cfRule type="expression" dxfId="0" priority="1">
      <formula>#REF!&lt;&gt;""</formula>
    </cfRule>
  </conditionalFormatting>
  <dataValidations count="2">
    <dataValidation imeMode="halfAlpha" allowBlank="1" showDropDown="0" showInputMessage="1" showErrorMessage="1" sqref="B15:C114 F15:F114"/>
    <dataValidation type="list" allowBlank="1" showDropDown="0" showInputMessage="1" showErrorMessage="1" sqref="J15:J65">
      <formula1>INDIRECT(O15)</formula1>
    </dataValidation>
  </dataValidations>
  <pageMargins left="0.39370078740157483" right="0.39370078740157483" top="0.6692913385826772" bottom="0.62992125984251968" header="0.31496062992125984" footer="0.35433070866141736"/>
  <pageSetup paperSize="9" scale="40" fitToWidth="1" fitToHeight="0" orientation="portrait" usePrinterDefaults="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AI1761"/>
  <sheetViews>
    <sheetView topLeftCell="A22" zoomScale="115" zoomScaleNormal="115" workbookViewId="0">
      <selection activeCell="E55" sqref="E55"/>
    </sheetView>
  </sheetViews>
  <sheetFormatPr defaultColWidth="8.88671875" defaultRowHeight="13.5"/>
  <cols>
    <col min="1" max="1" width="48.21875" bestFit="1" customWidth="1"/>
    <col min="2" max="2" width="9.109375" customWidth="1"/>
    <col min="3" max="3" width="6" bestFit="1" customWidth="1"/>
    <col min="4" max="4" width="5" bestFit="1" customWidth="1"/>
    <col min="5" max="5" width="6" bestFit="1" customWidth="1"/>
    <col min="6" max="6" width="47.88671875" style="63" customWidth="1"/>
    <col min="7" max="8" width="8.88671875" style="63"/>
    <col min="9" max="9" width="16.44140625" style="63" customWidth="1"/>
    <col min="10" max="11" width="8.88671875" style="63"/>
    <col min="12" max="14" width="13.109375" style="63" customWidth="1"/>
    <col min="15" max="15" width="15.44140625" style="63" customWidth="1"/>
    <col min="16" max="16" width="13.109375" style="63" customWidth="1"/>
    <col min="17" max="17" width="16" style="63" customWidth="1"/>
    <col min="18" max="18" width="13.109375" style="63" customWidth="1"/>
    <col min="19" max="19" width="18.21875" style="63" customWidth="1"/>
    <col min="20" max="20" width="8.88671875" style="63"/>
    <col min="26" max="26" width="67.5546875" customWidth="1"/>
  </cols>
  <sheetData>
    <row r="1" spans="1:28" ht="14.25">
      <c r="A1" s="128" t="s">
        <v>1959</v>
      </c>
      <c r="B1" s="128"/>
      <c r="C1" s="128"/>
      <c r="D1" s="128"/>
      <c r="E1" s="128"/>
      <c r="U1" s="128" t="s">
        <v>247</v>
      </c>
      <c r="W1" s="128" t="s">
        <v>249</v>
      </c>
      <c r="X1" s="63"/>
      <c r="Z1" s="286" t="s">
        <v>250</v>
      </c>
      <c r="AB1" s="128" t="s">
        <v>251</v>
      </c>
    </row>
    <row r="2" spans="1:28" ht="27.75">
      <c r="A2" s="399" t="s">
        <v>325</v>
      </c>
      <c r="B2" s="410" t="s">
        <v>1966</v>
      </c>
      <c r="C2" s="418" t="s">
        <v>1960</v>
      </c>
      <c r="D2" s="425"/>
      <c r="E2" s="425"/>
      <c r="F2" s="440"/>
      <c r="G2" s="418" t="s">
        <v>1967</v>
      </c>
      <c r="H2" s="425"/>
      <c r="I2" s="425"/>
      <c r="J2" s="425"/>
      <c r="K2" s="425"/>
      <c r="L2" s="425"/>
      <c r="M2" s="418" t="s">
        <v>1624</v>
      </c>
      <c r="N2" s="425"/>
      <c r="O2" s="425"/>
      <c r="P2" s="425"/>
      <c r="Q2" s="425"/>
      <c r="R2" s="481"/>
      <c r="S2" s="440" t="s">
        <v>878</v>
      </c>
      <c r="U2" s="491" t="s">
        <v>156</v>
      </c>
      <c r="W2" s="491" t="s">
        <v>156</v>
      </c>
      <c r="X2" s="496" t="s">
        <v>253</v>
      </c>
      <c r="Z2" s="500" t="s">
        <v>255</v>
      </c>
      <c r="AB2" s="504" t="s">
        <v>259</v>
      </c>
    </row>
    <row r="3" spans="1:28" ht="23.25">
      <c r="A3" s="400"/>
      <c r="B3" s="411"/>
      <c r="C3" s="419" t="s">
        <v>1511</v>
      </c>
      <c r="D3" s="426" t="s">
        <v>225</v>
      </c>
      <c r="E3" s="432" t="s">
        <v>226</v>
      </c>
      <c r="F3" s="441"/>
      <c r="G3" s="449" t="s">
        <v>1968</v>
      </c>
      <c r="H3" s="456"/>
      <c r="I3" s="462"/>
      <c r="J3" s="468" t="s">
        <v>1511</v>
      </c>
      <c r="K3" s="475" t="s">
        <v>1969</v>
      </c>
      <c r="L3" s="476" t="s">
        <v>1970</v>
      </c>
      <c r="M3" s="419" t="s">
        <v>2040</v>
      </c>
      <c r="N3" s="426" t="s">
        <v>75</v>
      </c>
      <c r="O3" s="426" t="s">
        <v>1538</v>
      </c>
      <c r="P3" s="426" t="s">
        <v>2041</v>
      </c>
      <c r="Q3" s="426" t="s">
        <v>1400</v>
      </c>
      <c r="R3" s="482" t="s">
        <v>2042</v>
      </c>
      <c r="S3" s="484"/>
      <c r="U3" s="492" t="s">
        <v>262</v>
      </c>
      <c r="W3" s="495" t="s">
        <v>262</v>
      </c>
      <c r="X3" s="497" t="s">
        <v>264</v>
      </c>
      <c r="Z3" s="501" t="s">
        <v>269</v>
      </c>
      <c r="AB3" s="505" t="s">
        <v>271</v>
      </c>
    </row>
    <row r="4" spans="1:28" ht="14.25">
      <c r="A4" s="401" t="s">
        <v>1961</v>
      </c>
      <c r="B4" s="412" t="s">
        <v>534</v>
      </c>
      <c r="C4" s="420">
        <v>0.156</v>
      </c>
      <c r="D4" s="427">
        <v>6.e-002</v>
      </c>
      <c r="E4" s="433">
        <v>4.8000000000000001e-002</v>
      </c>
      <c r="F4" s="416" t="s">
        <v>1972</v>
      </c>
      <c r="G4" s="450" t="s">
        <v>1511</v>
      </c>
      <c r="H4" s="457" t="s">
        <v>1969</v>
      </c>
      <c r="I4" s="463" t="s">
        <v>1970</v>
      </c>
      <c r="J4" s="469">
        <f t="shared" ref="J4:J54" si="0">C4</f>
        <v>0.156</v>
      </c>
      <c r="K4" s="427">
        <f t="shared" ref="K4:K54" si="1">SUM(C4,E4)</f>
        <v>0.20400000000000001</v>
      </c>
      <c r="L4" s="433">
        <f t="shared" ref="L4:L54" si="2">SUM(C4:E4)</f>
        <v>0.26400000000000001</v>
      </c>
      <c r="M4" s="420">
        <f t="shared" ref="M4:M54" si="3">SUM(C4:D4)/L4</f>
        <v>0.81818181818181812</v>
      </c>
      <c r="N4" s="427">
        <f t="shared" ref="N4:N54" si="4">E4/L4</f>
        <v>0.18181818181818182</v>
      </c>
      <c r="O4" s="427">
        <f t="shared" ref="O4:O54" si="5">C4/K4</f>
        <v>0.76470588235294112</v>
      </c>
      <c r="P4" s="427">
        <f t="shared" ref="P4:P54" si="6">E4/K4</f>
        <v>0.23529411764705882</v>
      </c>
      <c r="Q4" s="427">
        <f t="shared" ref="Q4:Q54" si="7">C4/C4</f>
        <v>1</v>
      </c>
      <c r="R4" s="436">
        <v>0</v>
      </c>
      <c r="S4" s="485" t="s">
        <v>520</v>
      </c>
      <c r="U4" s="493" t="s">
        <v>274</v>
      </c>
      <c r="W4" s="493" t="s">
        <v>262</v>
      </c>
      <c r="X4" s="498" t="s">
        <v>277</v>
      </c>
      <c r="Z4" s="502" t="s">
        <v>281</v>
      </c>
      <c r="AB4" s="506"/>
    </row>
    <row r="5" spans="1:28" ht="14.25">
      <c r="A5" s="402" t="s">
        <v>872</v>
      </c>
      <c r="B5" s="413" t="s">
        <v>771</v>
      </c>
      <c r="C5" s="421">
        <v>0.13200000000000001</v>
      </c>
      <c r="D5" s="428">
        <v>4.2000000000000003e-002</v>
      </c>
      <c r="E5" s="434">
        <v>3.e-002</v>
      </c>
      <c r="F5" s="442" t="s">
        <v>677</v>
      </c>
      <c r="G5" s="451" t="s">
        <v>1511</v>
      </c>
      <c r="H5" s="458" t="s">
        <v>1969</v>
      </c>
      <c r="I5" s="464" t="s">
        <v>1970</v>
      </c>
      <c r="J5" s="470">
        <f t="shared" si="0"/>
        <v>0.13200000000000001</v>
      </c>
      <c r="K5" s="428">
        <f t="shared" si="1"/>
        <v>0.16200000000000001</v>
      </c>
      <c r="L5" s="434">
        <f t="shared" si="2"/>
        <v>0.20400000000000001</v>
      </c>
      <c r="M5" s="421">
        <f t="shared" si="3"/>
        <v>0.8529411764705882</v>
      </c>
      <c r="N5" s="428">
        <f t="shared" si="4"/>
        <v>0.14705882352941174</v>
      </c>
      <c r="O5" s="428">
        <f t="shared" si="5"/>
        <v>0.81481481481481488</v>
      </c>
      <c r="P5" s="428">
        <f t="shared" si="6"/>
        <v>0.18518518518518517</v>
      </c>
      <c r="Q5" s="428">
        <f t="shared" si="7"/>
        <v>1</v>
      </c>
      <c r="R5" s="437">
        <v>0</v>
      </c>
      <c r="S5" s="486" t="s">
        <v>520</v>
      </c>
      <c r="U5" s="493" t="s">
        <v>283</v>
      </c>
      <c r="W5" s="493" t="s">
        <v>262</v>
      </c>
      <c r="X5" s="498" t="s">
        <v>132</v>
      </c>
      <c r="Z5" s="503" t="s">
        <v>55</v>
      </c>
    </row>
    <row r="6" spans="1:28">
      <c r="A6" s="402" t="s">
        <v>783</v>
      </c>
      <c r="B6" s="413" t="s">
        <v>1714</v>
      </c>
      <c r="C6" s="421">
        <v>0.13200000000000001</v>
      </c>
      <c r="D6" s="428">
        <v>4.2000000000000003e-002</v>
      </c>
      <c r="E6" s="434">
        <v>3.e-002</v>
      </c>
      <c r="F6" s="442" t="s">
        <v>1973</v>
      </c>
      <c r="G6" s="451" t="s">
        <v>1511</v>
      </c>
      <c r="H6" s="458" t="s">
        <v>1969</v>
      </c>
      <c r="I6" s="464" t="s">
        <v>1970</v>
      </c>
      <c r="J6" s="470">
        <f t="shared" si="0"/>
        <v>0.13200000000000001</v>
      </c>
      <c r="K6" s="428">
        <f t="shared" si="1"/>
        <v>0.16200000000000001</v>
      </c>
      <c r="L6" s="434">
        <f t="shared" si="2"/>
        <v>0.20400000000000001</v>
      </c>
      <c r="M6" s="421">
        <f t="shared" si="3"/>
        <v>0.8529411764705882</v>
      </c>
      <c r="N6" s="428">
        <f t="shared" si="4"/>
        <v>0.14705882352941174</v>
      </c>
      <c r="O6" s="428">
        <f t="shared" si="5"/>
        <v>0.81481481481481488</v>
      </c>
      <c r="P6" s="428">
        <f t="shared" si="6"/>
        <v>0.18518518518518517</v>
      </c>
      <c r="Q6" s="428">
        <f t="shared" si="7"/>
        <v>1</v>
      </c>
      <c r="R6" s="437">
        <v>0</v>
      </c>
      <c r="S6" s="486" t="s">
        <v>520</v>
      </c>
      <c r="U6" s="493" t="s">
        <v>285</v>
      </c>
      <c r="W6" s="493" t="s">
        <v>262</v>
      </c>
      <c r="X6" s="498" t="s">
        <v>286</v>
      </c>
      <c r="Z6" s="286"/>
    </row>
    <row r="7" spans="1:28">
      <c r="A7" s="402" t="s">
        <v>244</v>
      </c>
      <c r="B7" s="413" t="s">
        <v>1974</v>
      </c>
      <c r="C7" s="421">
        <v>0.13200000000000001</v>
      </c>
      <c r="D7" s="428">
        <v>4.2000000000000003e-002</v>
      </c>
      <c r="E7" s="434">
        <v>3.e-002</v>
      </c>
      <c r="F7" s="442" t="s">
        <v>1975</v>
      </c>
      <c r="G7" s="451" t="s">
        <v>1511</v>
      </c>
      <c r="H7" s="458" t="s">
        <v>1969</v>
      </c>
      <c r="I7" s="464" t="s">
        <v>1970</v>
      </c>
      <c r="J7" s="470">
        <f t="shared" si="0"/>
        <v>0.13200000000000001</v>
      </c>
      <c r="K7" s="428">
        <f t="shared" si="1"/>
        <v>0.16200000000000001</v>
      </c>
      <c r="L7" s="434">
        <f t="shared" si="2"/>
        <v>0.20400000000000001</v>
      </c>
      <c r="M7" s="421">
        <f t="shared" si="3"/>
        <v>0.8529411764705882</v>
      </c>
      <c r="N7" s="428">
        <f t="shared" si="4"/>
        <v>0.14705882352941174</v>
      </c>
      <c r="O7" s="428">
        <f t="shared" si="5"/>
        <v>0.81481481481481488</v>
      </c>
      <c r="P7" s="428">
        <f t="shared" si="6"/>
        <v>0.18518518518518517</v>
      </c>
      <c r="Q7" s="428">
        <f t="shared" si="7"/>
        <v>1</v>
      </c>
      <c r="R7" s="437">
        <v>0</v>
      </c>
      <c r="S7" s="486" t="s">
        <v>520</v>
      </c>
      <c r="U7" s="493" t="s">
        <v>288</v>
      </c>
      <c r="W7" s="493" t="s">
        <v>262</v>
      </c>
      <c r="X7" s="498" t="s">
        <v>295</v>
      </c>
      <c r="Z7" s="286"/>
    </row>
    <row r="8" spans="1:28">
      <c r="A8" s="402" t="s">
        <v>1976</v>
      </c>
      <c r="B8" s="413" t="s">
        <v>1979</v>
      </c>
      <c r="C8" s="421">
        <v>0.13200000000000001</v>
      </c>
      <c r="D8" s="428">
        <v>4.2000000000000003e-002</v>
      </c>
      <c r="E8" s="434">
        <v>3.e-002</v>
      </c>
      <c r="F8" s="442" t="s">
        <v>1823</v>
      </c>
      <c r="G8" s="451" t="s">
        <v>1511</v>
      </c>
      <c r="H8" s="458" t="s">
        <v>1969</v>
      </c>
      <c r="I8" s="464" t="s">
        <v>1970</v>
      </c>
      <c r="J8" s="470">
        <f t="shared" si="0"/>
        <v>0.13200000000000001</v>
      </c>
      <c r="K8" s="428">
        <f t="shared" si="1"/>
        <v>0.16200000000000001</v>
      </c>
      <c r="L8" s="434">
        <f t="shared" si="2"/>
        <v>0.20400000000000001</v>
      </c>
      <c r="M8" s="421">
        <f t="shared" si="3"/>
        <v>0.8529411764705882</v>
      </c>
      <c r="N8" s="428">
        <f t="shared" si="4"/>
        <v>0.14705882352941174</v>
      </c>
      <c r="O8" s="428">
        <f t="shared" si="5"/>
        <v>0.81481481481481488</v>
      </c>
      <c r="P8" s="428">
        <f t="shared" si="6"/>
        <v>0.18518518518518517</v>
      </c>
      <c r="Q8" s="428">
        <f t="shared" si="7"/>
        <v>1</v>
      </c>
      <c r="R8" s="437">
        <v>0</v>
      </c>
      <c r="S8" s="486" t="s">
        <v>520</v>
      </c>
      <c r="U8" s="493" t="s">
        <v>228</v>
      </c>
      <c r="W8" s="493" t="s">
        <v>262</v>
      </c>
      <c r="X8" s="498" t="s">
        <v>297</v>
      </c>
      <c r="Z8" s="286"/>
    </row>
    <row r="9" spans="1:28">
      <c r="A9" s="402" t="s">
        <v>664</v>
      </c>
      <c r="B9" s="413" t="s">
        <v>1977</v>
      </c>
      <c r="C9" s="421">
        <v>0.126</v>
      </c>
      <c r="D9" s="428">
        <v>3.5999999999999997e-002</v>
      </c>
      <c r="E9" s="434">
        <v>3.e-002</v>
      </c>
      <c r="F9" s="442" t="s">
        <v>638</v>
      </c>
      <c r="G9" s="451" t="s">
        <v>1511</v>
      </c>
      <c r="H9" s="458" t="s">
        <v>1969</v>
      </c>
      <c r="I9" s="464" t="s">
        <v>1970</v>
      </c>
      <c r="J9" s="470">
        <f t="shared" si="0"/>
        <v>0.126</v>
      </c>
      <c r="K9" s="428">
        <f t="shared" si="1"/>
        <v>0.156</v>
      </c>
      <c r="L9" s="434">
        <f t="shared" si="2"/>
        <v>0.192</v>
      </c>
      <c r="M9" s="421">
        <f t="shared" si="3"/>
        <v>0.84375</v>
      </c>
      <c r="N9" s="428">
        <f t="shared" si="4"/>
        <v>0.15625</v>
      </c>
      <c r="O9" s="428">
        <f t="shared" si="5"/>
        <v>0.80769230769230771</v>
      </c>
      <c r="P9" s="428">
        <f t="shared" si="6"/>
        <v>0.19230769230769229</v>
      </c>
      <c r="Q9" s="428">
        <f t="shared" si="7"/>
        <v>1</v>
      </c>
      <c r="R9" s="437">
        <v>0</v>
      </c>
      <c r="S9" s="486" t="s">
        <v>520</v>
      </c>
      <c r="U9" s="493" t="s">
        <v>299</v>
      </c>
      <c r="W9" s="493" t="s">
        <v>262</v>
      </c>
      <c r="X9" s="498" t="s">
        <v>303</v>
      </c>
      <c r="Z9" s="286"/>
    </row>
    <row r="10" spans="1:28">
      <c r="A10" s="402" t="s">
        <v>1962</v>
      </c>
      <c r="B10" s="413" t="s">
        <v>819</v>
      </c>
      <c r="C10" s="421">
        <v>0.16800000000000001</v>
      </c>
      <c r="D10" s="428">
        <v>4.2000000000000003e-002</v>
      </c>
      <c r="E10" s="434">
        <v>3.5999999999999997e-002</v>
      </c>
      <c r="F10" s="442" t="s">
        <v>1980</v>
      </c>
      <c r="G10" s="451" t="s">
        <v>1511</v>
      </c>
      <c r="H10" s="458" t="s">
        <v>1969</v>
      </c>
      <c r="I10" s="464" t="s">
        <v>1970</v>
      </c>
      <c r="J10" s="470">
        <f t="shared" si="0"/>
        <v>0.16800000000000001</v>
      </c>
      <c r="K10" s="428">
        <f t="shared" si="1"/>
        <v>0.20400000000000001</v>
      </c>
      <c r="L10" s="434">
        <f t="shared" si="2"/>
        <v>0.24600000000000002</v>
      </c>
      <c r="M10" s="421">
        <f t="shared" si="3"/>
        <v>0.85365853658536583</v>
      </c>
      <c r="N10" s="428">
        <f t="shared" si="4"/>
        <v>0.14634146341463411</v>
      </c>
      <c r="O10" s="428">
        <f t="shared" si="5"/>
        <v>0.82352941176470584</v>
      </c>
      <c r="P10" s="428">
        <f t="shared" si="6"/>
        <v>0.1764705882352941</v>
      </c>
      <c r="Q10" s="428">
        <f t="shared" si="7"/>
        <v>1</v>
      </c>
      <c r="R10" s="437">
        <v>0</v>
      </c>
      <c r="S10" s="486" t="s">
        <v>520</v>
      </c>
      <c r="U10" s="493" t="s">
        <v>308</v>
      </c>
      <c r="W10" s="493" t="s">
        <v>262</v>
      </c>
      <c r="X10" s="498" t="s">
        <v>314</v>
      </c>
      <c r="Z10" s="286"/>
    </row>
    <row r="11" spans="1:28">
      <c r="A11" s="402" t="s">
        <v>1072</v>
      </c>
      <c r="B11" s="413" t="s">
        <v>1449</v>
      </c>
      <c r="C11" s="421">
        <v>0.114</v>
      </c>
      <c r="D11" s="428">
        <v>3.e-002</v>
      </c>
      <c r="E11" s="434">
        <v>2.4e-002</v>
      </c>
      <c r="F11" s="442" t="s">
        <v>1359</v>
      </c>
      <c r="G11" s="451" t="s">
        <v>1511</v>
      </c>
      <c r="H11" s="458" t="s">
        <v>1969</v>
      </c>
      <c r="I11" s="464" t="s">
        <v>1970</v>
      </c>
      <c r="J11" s="470">
        <f t="shared" si="0"/>
        <v>0.114</v>
      </c>
      <c r="K11" s="428">
        <f t="shared" si="1"/>
        <v>0.13800000000000001</v>
      </c>
      <c r="L11" s="434">
        <f t="shared" si="2"/>
        <v>0.16800000000000001</v>
      </c>
      <c r="M11" s="421">
        <f t="shared" si="3"/>
        <v>0.85714285714285721</v>
      </c>
      <c r="N11" s="428">
        <f t="shared" si="4"/>
        <v>0.14285714285714285</v>
      </c>
      <c r="O11" s="428">
        <f t="shared" si="5"/>
        <v>0.82608695652173914</v>
      </c>
      <c r="P11" s="428">
        <f t="shared" si="6"/>
        <v>0.17391304347826086</v>
      </c>
      <c r="Q11" s="428">
        <f t="shared" si="7"/>
        <v>1</v>
      </c>
      <c r="R11" s="437">
        <v>0</v>
      </c>
      <c r="S11" s="486" t="s">
        <v>520</v>
      </c>
      <c r="U11" s="493" t="s">
        <v>318</v>
      </c>
      <c r="W11" s="493" t="s">
        <v>262</v>
      </c>
      <c r="X11" s="498" t="s">
        <v>321</v>
      </c>
      <c r="Z11" s="286"/>
    </row>
    <row r="12" spans="1:28">
      <c r="A12" s="402" t="s">
        <v>1982</v>
      </c>
      <c r="B12" s="413" t="s">
        <v>1983</v>
      </c>
      <c r="C12" s="421">
        <v>0.114</v>
      </c>
      <c r="D12" s="428">
        <v>3.e-002</v>
      </c>
      <c r="E12" s="434">
        <v>2.4e-002</v>
      </c>
      <c r="F12" s="442" t="s">
        <v>1069</v>
      </c>
      <c r="G12" s="451" t="s">
        <v>1511</v>
      </c>
      <c r="H12" s="458" t="s">
        <v>1969</v>
      </c>
      <c r="I12" s="464" t="s">
        <v>1970</v>
      </c>
      <c r="J12" s="470">
        <f t="shared" si="0"/>
        <v>0.114</v>
      </c>
      <c r="K12" s="428">
        <f t="shared" si="1"/>
        <v>0.13800000000000001</v>
      </c>
      <c r="L12" s="434">
        <f t="shared" si="2"/>
        <v>0.16800000000000001</v>
      </c>
      <c r="M12" s="421">
        <f t="shared" si="3"/>
        <v>0.85714285714285721</v>
      </c>
      <c r="N12" s="428">
        <f t="shared" si="4"/>
        <v>0.14285714285714285</v>
      </c>
      <c r="O12" s="428">
        <f t="shared" si="5"/>
        <v>0.82608695652173914</v>
      </c>
      <c r="P12" s="428">
        <f t="shared" si="6"/>
        <v>0.17391304347826086</v>
      </c>
      <c r="Q12" s="428">
        <f t="shared" si="7"/>
        <v>1</v>
      </c>
      <c r="R12" s="437">
        <v>0</v>
      </c>
      <c r="S12" s="486" t="s">
        <v>520</v>
      </c>
      <c r="U12" s="493" t="s">
        <v>324</v>
      </c>
      <c r="W12" s="493" t="s">
        <v>262</v>
      </c>
      <c r="X12" s="498" t="s">
        <v>330</v>
      </c>
      <c r="Z12" s="286"/>
    </row>
    <row r="13" spans="1:28">
      <c r="A13" s="402" t="s">
        <v>1984</v>
      </c>
      <c r="B13" s="413" t="s">
        <v>1985</v>
      </c>
      <c r="C13" s="421">
        <v>0.13200000000000001</v>
      </c>
      <c r="D13" s="428">
        <v>4.2000000000000003e-002</v>
      </c>
      <c r="E13" s="434">
        <v>3.5999999999999997e-002</v>
      </c>
      <c r="F13" s="442" t="s">
        <v>1820</v>
      </c>
      <c r="G13" s="451" t="s">
        <v>1511</v>
      </c>
      <c r="H13" s="458" t="s">
        <v>1969</v>
      </c>
      <c r="I13" s="464" t="s">
        <v>1970</v>
      </c>
      <c r="J13" s="470">
        <f t="shared" si="0"/>
        <v>0.13200000000000001</v>
      </c>
      <c r="K13" s="428">
        <f t="shared" si="1"/>
        <v>0.16800000000000001</v>
      </c>
      <c r="L13" s="434">
        <f t="shared" si="2"/>
        <v>0.21000000000000002</v>
      </c>
      <c r="M13" s="421">
        <f t="shared" si="3"/>
        <v>0.82857142857142851</v>
      </c>
      <c r="N13" s="428">
        <f t="shared" si="4"/>
        <v>0.1714285714285714</v>
      </c>
      <c r="O13" s="428">
        <f t="shared" si="5"/>
        <v>0.7857142857142857</v>
      </c>
      <c r="P13" s="428">
        <f t="shared" si="6"/>
        <v>0.21428571428571425</v>
      </c>
      <c r="Q13" s="428">
        <f t="shared" si="7"/>
        <v>1</v>
      </c>
      <c r="R13" s="437">
        <v>0</v>
      </c>
      <c r="S13" s="486" t="s">
        <v>520</v>
      </c>
      <c r="U13" s="493" t="s">
        <v>332</v>
      </c>
      <c r="W13" s="493" t="s">
        <v>262</v>
      </c>
      <c r="X13" s="498" t="s">
        <v>334</v>
      </c>
      <c r="Z13" s="286"/>
    </row>
    <row r="14" spans="1:28">
      <c r="A14" s="402" t="s">
        <v>505</v>
      </c>
      <c r="B14" s="413" t="s">
        <v>1986</v>
      </c>
      <c r="C14" s="421">
        <v>0.13200000000000001</v>
      </c>
      <c r="D14" s="428">
        <v>4.2000000000000003e-002</v>
      </c>
      <c r="E14" s="434">
        <v>3.5999999999999997e-002</v>
      </c>
      <c r="F14" s="442" t="s">
        <v>1637</v>
      </c>
      <c r="G14" s="451" t="s">
        <v>1511</v>
      </c>
      <c r="H14" s="458" t="s">
        <v>1969</v>
      </c>
      <c r="I14" s="464" t="s">
        <v>1970</v>
      </c>
      <c r="J14" s="470">
        <f t="shared" si="0"/>
        <v>0.13200000000000001</v>
      </c>
      <c r="K14" s="428">
        <f t="shared" si="1"/>
        <v>0.16800000000000001</v>
      </c>
      <c r="L14" s="434">
        <f t="shared" si="2"/>
        <v>0.21000000000000002</v>
      </c>
      <c r="M14" s="421">
        <f t="shared" si="3"/>
        <v>0.82857142857142851</v>
      </c>
      <c r="N14" s="428">
        <f t="shared" si="4"/>
        <v>0.1714285714285714</v>
      </c>
      <c r="O14" s="428">
        <f t="shared" si="5"/>
        <v>0.7857142857142857</v>
      </c>
      <c r="P14" s="428">
        <f t="shared" si="6"/>
        <v>0.21428571428571425</v>
      </c>
      <c r="Q14" s="428">
        <f t="shared" si="7"/>
        <v>1</v>
      </c>
      <c r="R14" s="437">
        <v>0</v>
      </c>
      <c r="S14" s="486" t="s">
        <v>520</v>
      </c>
      <c r="U14" s="493" t="s">
        <v>337</v>
      </c>
      <c r="W14" s="493" t="s">
        <v>262</v>
      </c>
      <c r="X14" s="498" t="s">
        <v>339</v>
      </c>
      <c r="Z14" s="286"/>
    </row>
    <row r="15" spans="1:28">
      <c r="A15" s="402" t="s">
        <v>1987</v>
      </c>
      <c r="B15" s="413" t="s">
        <v>1988</v>
      </c>
      <c r="C15" s="421">
        <v>0.13200000000000001</v>
      </c>
      <c r="D15" s="428">
        <v>4.2000000000000003e-002</v>
      </c>
      <c r="E15" s="434">
        <v>3.5999999999999997e-002</v>
      </c>
      <c r="F15" s="442" t="s">
        <v>626</v>
      </c>
      <c r="G15" s="451" t="s">
        <v>1511</v>
      </c>
      <c r="H15" s="458" t="s">
        <v>1969</v>
      </c>
      <c r="I15" s="464" t="s">
        <v>1970</v>
      </c>
      <c r="J15" s="470">
        <f t="shared" si="0"/>
        <v>0.13200000000000001</v>
      </c>
      <c r="K15" s="428">
        <f t="shared" si="1"/>
        <v>0.16800000000000001</v>
      </c>
      <c r="L15" s="434">
        <f t="shared" si="2"/>
        <v>0.21000000000000002</v>
      </c>
      <c r="M15" s="421">
        <f t="shared" si="3"/>
        <v>0.82857142857142851</v>
      </c>
      <c r="N15" s="428">
        <f t="shared" si="4"/>
        <v>0.1714285714285714</v>
      </c>
      <c r="O15" s="428">
        <f t="shared" si="5"/>
        <v>0.7857142857142857</v>
      </c>
      <c r="P15" s="428">
        <f t="shared" si="6"/>
        <v>0.21428571428571425</v>
      </c>
      <c r="Q15" s="428">
        <f t="shared" si="7"/>
        <v>1</v>
      </c>
      <c r="R15" s="437">
        <v>0</v>
      </c>
      <c r="S15" s="486" t="s">
        <v>520</v>
      </c>
      <c r="U15" s="493" t="s">
        <v>51</v>
      </c>
      <c r="W15" s="493" t="s">
        <v>262</v>
      </c>
      <c r="X15" s="498" t="s">
        <v>342</v>
      </c>
      <c r="Z15" s="286"/>
    </row>
    <row r="16" spans="1:28">
      <c r="A16" s="402" t="s">
        <v>1989</v>
      </c>
      <c r="B16" s="413" t="s">
        <v>1990</v>
      </c>
      <c r="C16" s="421">
        <v>0.13200000000000001</v>
      </c>
      <c r="D16" s="428">
        <v>4.2000000000000003e-002</v>
      </c>
      <c r="E16" s="434">
        <v>3.5999999999999997e-002</v>
      </c>
      <c r="F16" s="442" t="s">
        <v>1991</v>
      </c>
      <c r="G16" s="451" t="s">
        <v>1511</v>
      </c>
      <c r="H16" s="458" t="s">
        <v>1969</v>
      </c>
      <c r="I16" s="464" t="s">
        <v>1970</v>
      </c>
      <c r="J16" s="470">
        <f t="shared" si="0"/>
        <v>0.13200000000000001</v>
      </c>
      <c r="K16" s="428">
        <f t="shared" si="1"/>
        <v>0.16800000000000001</v>
      </c>
      <c r="L16" s="434">
        <f t="shared" si="2"/>
        <v>0.21000000000000002</v>
      </c>
      <c r="M16" s="421">
        <f t="shared" si="3"/>
        <v>0.82857142857142851</v>
      </c>
      <c r="N16" s="428">
        <f t="shared" si="4"/>
        <v>0.1714285714285714</v>
      </c>
      <c r="O16" s="428">
        <f t="shared" si="5"/>
        <v>0.7857142857142857</v>
      </c>
      <c r="P16" s="428">
        <f t="shared" si="6"/>
        <v>0.21428571428571425</v>
      </c>
      <c r="Q16" s="428">
        <f t="shared" si="7"/>
        <v>1</v>
      </c>
      <c r="R16" s="437">
        <v>0</v>
      </c>
      <c r="S16" s="486" t="s">
        <v>520</v>
      </c>
      <c r="U16" s="493" t="s">
        <v>344</v>
      </c>
      <c r="W16" s="493" t="s">
        <v>262</v>
      </c>
      <c r="X16" s="498" t="s">
        <v>347</v>
      </c>
      <c r="Z16" s="286"/>
    </row>
    <row r="17" spans="1:26">
      <c r="A17" s="402" t="s">
        <v>1015</v>
      </c>
      <c r="B17" s="413" t="s">
        <v>1992</v>
      </c>
      <c r="C17" s="421">
        <v>0.13200000000000001</v>
      </c>
      <c r="D17" s="428">
        <v>4.2000000000000003e-002</v>
      </c>
      <c r="E17" s="434">
        <v>3.5999999999999997e-002</v>
      </c>
      <c r="F17" s="442" t="s">
        <v>1993</v>
      </c>
      <c r="G17" s="451" t="s">
        <v>1511</v>
      </c>
      <c r="H17" s="458" t="s">
        <v>1969</v>
      </c>
      <c r="I17" s="464" t="s">
        <v>1970</v>
      </c>
      <c r="J17" s="470">
        <f t="shared" si="0"/>
        <v>0.13200000000000001</v>
      </c>
      <c r="K17" s="428">
        <f t="shared" si="1"/>
        <v>0.16800000000000001</v>
      </c>
      <c r="L17" s="434">
        <f t="shared" si="2"/>
        <v>0.21000000000000002</v>
      </c>
      <c r="M17" s="421">
        <f t="shared" si="3"/>
        <v>0.82857142857142851</v>
      </c>
      <c r="N17" s="428">
        <f t="shared" si="4"/>
        <v>0.1714285714285714</v>
      </c>
      <c r="O17" s="428">
        <f t="shared" si="5"/>
        <v>0.7857142857142857</v>
      </c>
      <c r="P17" s="428">
        <f t="shared" si="6"/>
        <v>0.21428571428571425</v>
      </c>
      <c r="Q17" s="428">
        <f t="shared" si="7"/>
        <v>1</v>
      </c>
      <c r="R17" s="437">
        <v>0</v>
      </c>
      <c r="S17" s="486" t="s">
        <v>520</v>
      </c>
      <c r="U17" s="493" t="s">
        <v>69</v>
      </c>
      <c r="W17" s="493" t="s">
        <v>262</v>
      </c>
      <c r="X17" s="498" t="s">
        <v>351</v>
      </c>
      <c r="Z17" s="286"/>
    </row>
    <row r="18" spans="1:26">
      <c r="A18" s="402" t="s">
        <v>777</v>
      </c>
      <c r="B18" s="413" t="s">
        <v>1994</v>
      </c>
      <c r="C18" s="421">
        <v>0.216</v>
      </c>
      <c r="D18" s="428">
        <v>7.1999999999999995e-002</v>
      </c>
      <c r="E18" s="434">
        <v>6.e-002</v>
      </c>
      <c r="F18" s="442" t="s">
        <v>1347</v>
      </c>
      <c r="G18" s="451" t="s">
        <v>1511</v>
      </c>
      <c r="H18" s="458" t="s">
        <v>1969</v>
      </c>
      <c r="I18" s="464" t="s">
        <v>1970</v>
      </c>
      <c r="J18" s="470">
        <f t="shared" si="0"/>
        <v>0.216</v>
      </c>
      <c r="K18" s="428">
        <f t="shared" si="1"/>
        <v>0.27600000000000002</v>
      </c>
      <c r="L18" s="434">
        <f t="shared" si="2"/>
        <v>0.34799999999999998</v>
      </c>
      <c r="M18" s="421">
        <f t="shared" si="3"/>
        <v>0.82758620689655171</v>
      </c>
      <c r="N18" s="428">
        <f t="shared" si="4"/>
        <v>0.17241379310344829</v>
      </c>
      <c r="O18" s="428">
        <f t="shared" si="5"/>
        <v>0.78260869565217384</v>
      </c>
      <c r="P18" s="428">
        <f t="shared" si="6"/>
        <v>0.21739130434782605</v>
      </c>
      <c r="Q18" s="428">
        <f t="shared" si="7"/>
        <v>1</v>
      </c>
      <c r="R18" s="437">
        <v>0</v>
      </c>
      <c r="S18" s="486" t="s">
        <v>520</v>
      </c>
      <c r="U18" s="493" t="s">
        <v>358</v>
      </c>
      <c r="W18" s="493" t="s">
        <v>262</v>
      </c>
      <c r="X18" s="498" t="s">
        <v>361</v>
      </c>
      <c r="Z18" s="286"/>
    </row>
    <row r="19" spans="1:26">
      <c r="A19" s="402" t="s">
        <v>1954</v>
      </c>
      <c r="B19" s="413" t="s">
        <v>1995</v>
      </c>
      <c r="C19" s="421">
        <v>0.216</v>
      </c>
      <c r="D19" s="428">
        <v>7.1999999999999995e-002</v>
      </c>
      <c r="E19" s="434">
        <v>6.e-002</v>
      </c>
      <c r="F19" s="442" t="s">
        <v>652</v>
      </c>
      <c r="G19" s="451" t="s">
        <v>1511</v>
      </c>
      <c r="H19" s="458" t="s">
        <v>1969</v>
      </c>
      <c r="I19" s="464" t="s">
        <v>1970</v>
      </c>
      <c r="J19" s="470">
        <f t="shared" si="0"/>
        <v>0.216</v>
      </c>
      <c r="K19" s="428">
        <f t="shared" si="1"/>
        <v>0.27600000000000002</v>
      </c>
      <c r="L19" s="434">
        <f t="shared" si="2"/>
        <v>0.34799999999999998</v>
      </c>
      <c r="M19" s="421">
        <f t="shared" si="3"/>
        <v>0.82758620689655171</v>
      </c>
      <c r="N19" s="428">
        <f t="shared" si="4"/>
        <v>0.17241379310344829</v>
      </c>
      <c r="O19" s="428">
        <f t="shared" si="5"/>
        <v>0.78260869565217384</v>
      </c>
      <c r="P19" s="428">
        <f t="shared" si="6"/>
        <v>0.21739130434782605</v>
      </c>
      <c r="Q19" s="428">
        <f t="shared" si="7"/>
        <v>1</v>
      </c>
      <c r="R19" s="437">
        <v>0</v>
      </c>
      <c r="S19" s="486" t="s">
        <v>520</v>
      </c>
      <c r="U19" s="493" t="s">
        <v>258</v>
      </c>
      <c r="W19" s="493" t="s">
        <v>262</v>
      </c>
      <c r="X19" s="498" t="s">
        <v>364</v>
      </c>
      <c r="Z19" s="286"/>
    </row>
    <row r="20" spans="1:26">
      <c r="A20" s="402" t="s">
        <v>1996</v>
      </c>
      <c r="B20" s="413" t="s">
        <v>1981</v>
      </c>
      <c r="C20" s="421">
        <v>0.13800000000000001</v>
      </c>
      <c r="D20" s="428">
        <v>5.3999999999999999e-002</v>
      </c>
      <c r="E20" s="434">
        <v>4.8000000000000001e-002</v>
      </c>
      <c r="F20" s="442" t="s">
        <v>1997</v>
      </c>
      <c r="G20" s="451" t="s">
        <v>1511</v>
      </c>
      <c r="H20" s="458" t="s">
        <v>1969</v>
      </c>
      <c r="I20" s="464" t="s">
        <v>1970</v>
      </c>
      <c r="J20" s="470">
        <f t="shared" si="0"/>
        <v>0.13800000000000001</v>
      </c>
      <c r="K20" s="428">
        <f t="shared" si="1"/>
        <v>0.186</v>
      </c>
      <c r="L20" s="434">
        <f t="shared" si="2"/>
        <v>0.24</v>
      </c>
      <c r="M20" s="421">
        <f t="shared" si="3"/>
        <v>0.8</v>
      </c>
      <c r="N20" s="428">
        <f t="shared" si="4"/>
        <v>0.2</v>
      </c>
      <c r="O20" s="428">
        <f t="shared" si="5"/>
        <v>0.74193548387096786</v>
      </c>
      <c r="P20" s="428">
        <f t="shared" si="6"/>
        <v>0.25806451612903225</v>
      </c>
      <c r="Q20" s="428">
        <f t="shared" si="7"/>
        <v>1</v>
      </c>
      <c r="R20" s="437">
        <v>0</v>
      </c>
      <c r="S20" s="486" t="s">
        <v>520</v>
      </c>
      <c r="U20" s="493" t="s">
        <v>366</v>
      </c>
      <c r="W20" s="493" t="s">
        <v>262</v>
      </c>
      <c r="X20" s="498" t="s">
        <v>371</v>
      </c>
      <c r="Z20" s="286"/>
    </row>
    <row r="21" spans="1:26">
      <c r="A21" s="402" t="s">
        <v>145</v>
      </c>
      <c r="B21" s="413" t="s">
        <v>1998</v>
      </c>
      <c r="C21" s="421">
        <v>0.13800000000000001</v>
      </c>
      <c r="D21" s="428">
        <v>5.3999999999999999e-002</v>
      </c>
      <c r="E21" s="434">
        <v>4.8000000000000001e-002</v>
      </c>
      <c r="F21" s="442" t="s">
        <v>1080</v>
      </c>
      <c r="G21" s="451" t="s">
        <v>1511</v>
      </c>
      <c r="H21" s="458" t="s">
        <v>1969</v>
      </c>
      <c r="I21" s="464" t="s">
        <v>1970</v>
      </c>
      <c r="J21" s="470">
        <f t="shared" si="0"/>
        <v>0.13800000000000001</v>
      </c>
      <c r="K21" s="428">
        <f t="shared" si="1"/>
        <v>0.186</v>
      </c>
      <c r="L21" s="434">
        <f t="shared" si="2"/>
        <v>0.24</v>
      </c>
      <c r="M21" s="421">
        <f t="shared" si="3"/>
        <v>0.8</v>
      </c>
      <c r="N21" s="428">
        <f t="shared" si="4"/>
        <v>0.2</v>
      </c>
      <c r="O21" s="428">
        <f t="shared" si="5"/>
        <v>0.74193548387096786</v>
      </c>
      <c r="P21" s="428">
        <f t="shared" si="6"/>
        <v>0.25806451612903225</v>
      </c>
      <c r="Q21" s="428">
        <f t="shared" si="7"/>
        <v>1</v>
      </c>
      <c r="R21" s="437">
        <v>0</v>
      </c>
      <c r="S21" s="486" t="s">
        <v>520</v>
      </c>
      <c r="U21" s="493" t="s">
        <v>373</v>
      </c>
      <c r="W21" s="493" t="s">
        <v>262</v>
      </c>
      <c r="X21" s="498" t="s">
        <v>376</v>
      </c>
      <c r="Z21" s="286"/>
    </row>
    <row r="22" spans="1:26">
      <c r="A22" s="402" t="s">
        <v>1999</v>
      </c>
      <c r="B22" s="413" t="s">
        <v>2000</v>
      </c>
      <c r="C22" s="421">
        <v>0.13800000000000001</v>
      </c>
      <c r="D22" s="428">
        <v>5.3999999999999999e-002</v>
      </c>
      <c r="E22" s="434">
        <v>4.8000000000000001e-002</v>
      </c>
      <c r="F22" s="442" t="s">
        <v>1581</v>
      </c>
      <c r="G22" s="451" t="s">
        <v>1511</v>
      </c>
      <c r="H22" s="458" t="s">
        <v>1969</v>
      </c>
      <c r="I22" s="464" t="s">
        <v>1970</v>
      </c>
      <c r="J22" s="470">
        <f t="shared" si="0"/>
        <v>0.13800000000000001</v>
      </c>
      <c r="K22" s="428">
        <f t="shared" si="1"/>
        <v>0.186</v>
      </c>
      <c r="L22" s="434">
        <f t="shared" si="2"/>
        <v>0.24</v>
      </c>
      <c r="M22" s="421">
        <f t="shared" si="3"/>
        <v>0.8</v>
      </c>
      <c r="N22" s="428">
        <f t="shared" si="4"/>
        <v>0.2</v>
      </c>
      <c r="O22" s="428">
        <f t="shared" si="5"/>
        <v>0.74193548387096786</v>
      </c>
      <c r="P22" s="428">
        <f t="shared" si="6"/>
        <v>0.25806451612903225</v>
      </c>
      <c r="Q22" s="428">
        <f t="shared" si="7"/>
        <v>1</v>
      </c>
      <c r="R22" s="437">
        <v>0</v>
      </c>
      <c r="S22" s="486" t="s">
        <v>520</v>
      </c>
      <c r="U22" s="493" t="s">
        <v>378</v>
      </c>
      <c r="W22" s="493" t="s">
        <v>262</v>
      </c>
      <c r="X22" s="498" t="s">
        <v>382</v>
      </c>
      <c r="Z22" s="286"/>
    </row>
    <row r="23" spans="1:26">
      <c r="A23" s="402" t="s">
        <v>1376</v>
      </c>
      <c r="B23" s="413" t="s">
        <v>2001</v>
      </c>
      <c r="C23" s="421">
        <v>0.13800000000000001</v>
      </c>
      <c r="D23" s="428">
        <v>5.3999999999999999e-002</v>
      </c>
      <c r="E23" s="434">
        <v>4.8000000000000001e-002</v>
      </c>
      <c r="F23" s="442" t="s">
        <v>1728</v>
      </c>
      <c r="G23" s="451" t="s">
        <v>1511</v>
      </c>
      <c r="H23" s="458" t="s">
        <v>1969</v>
      </c>
      <c r="I23" s="464" t="s">
        <v>1970</v>
      </c>
      <c r="J23" s="470">
        <f t="shared" si="0"/>
        <v>0.13800000000000001</v>
      </c>
      <c r="K23" s="428">
        <f t="shared" si="1"/>
        <v>0.186</v>
      </c>
      <c r="L23" s="434">
        <f t="shared" si="2"/>
        <v>0.24</v>
      </c>
      <c r="M23" s="421">
        <f t="shared" si="3"/>
        <v>0.8</v>
      </c>
      <c r="N23" s="428">
        <f t="shared" si="4"/>
        <v>0.2</v>
      </c>
      <c r="O23" s="428">
        <f t="shared" si="5"/>
        <v>0.74193548387096786</v>
      </c>
      <c r="P23" s="428">
        <f t="shared" si="6"/>
        <v>0.25806451612903225</v>
      </c>
      <c r="Q23" s="428">
        <f t="shared" si="7"/>
        <v>1</v>
      </c>
      <c r="R23" s="437">
        <v>0</v>
      </c>
      <c r="S23" s="486" t="s">
        <v>520</v>
      </c>
      <c r="U23" s="493" t="s">
        <v>384</v>
      </c>
      <c r="W23" s="493" t="s">
        <v>262</v>
      </c>
      <c r="X23" s="498" t="s">
        <v>375</v>
      </c>
      <c r="Z23" s="286"/>
    </row>
    <row r="24" spans="1:26">
      <c r="A24" s="402" t="s">
        <v>1402</v>
      </c>
      <c r="B24" s="413" t="s">
        <v>631</v>
      </c>
      <c r="C24" s="421">
        <v>0.114</v>
      </c>
      <c r="D24" s="428">
        <v>3.5999999999999997e-002</v>
      </c>
      <c r="E24" s="434">
        <v>3.e-002</v>
      </c>
      <c r="F24" s="442" t="s">
        <v>1017</v>
      </c>
      <c r="G24" s="451" t="s">
        <v>1511</v>
      </c>
      <c r="H24" s="458" t="s">
        <v>1969</v>
      </c>
      <c r="I24" s="464" t="s">
        <v>1970</v>
      </c>
      <c r="J24" s="470">
        <f t="shared" si="0"/>
        <v>0.114</v>
      </c>
      <c r="K24" s="428">
        <f t="shared" si="1"/>
        <v>0.14400000000000002</v>
      </c>
      <c r="L24" s="434">
        <f t="shared" si="2"/>
        <v>0.18</v>
      </c>
      <c r="M24" s="421">
        <f t="shared" si="3"/>
        <v>0.83333333333333337</v>
      </c>
      <c r="N24" s="428">
        <f t="shared" si="4"/>
        <v>0.16666666666666666</v>
      </c>
      <c r="O24" s="428">
        <f t="shared" si="5"/>
        <v>0.79166666666666663</v>
      </c>
      <c r="P24" s="428">
        <f t="shared" si="6"/>
        <v>0.20833333333333331</v>
      </c>
      <c r="Q24" s="428">
        <f t="shared" si="7"/>
        <v>1</v>
      </c>
      <c r="R24" s="437">
        <v>0</v>
      </c>
      <c r="S24" s="486" t="s">
        <v>520</v>
      </c>
      <c r="U24" s="493" t="s">
        <v>362</v>
      </c>
      <c r="W24" s="493" t="s">
        <v>262</v>
      </c>
      <c r="X24" s="498" t="s">
        <v>385</v>
      </c>
      <c r="Z24" s="286"/>
    </row>
    <row r="25" spans="1:26">
      <c r="A25" s="402" t="s">
        <v>2002</v>
      </c>
      <c r="B25" s="413" t="s">
        <v>2003</v>
      </c>
      <c r="C25" s="421">
        <v>0.114</v>
      </c>
      <c r="D25" s="428">
        <v>3.5999999999999997e-002</v>
      </c>
      <c r="E25" s="434">
        <v>3.e-002</v>
      </c>
      <c r="F25" s="442" t="s">
        <v>836</v>
      </c>
      <c r="G25" s="451" t="s">
        <v>1511</v>
      </c>
      <c r="H25" s="458" t="s">
        <v>1969</v>
      </c>
      <c r="I25" s="464" t="s">
        <v>1970</v>
      </c>
      <c r="J25" s="470">
        <f t="shared" si="0"/>
        <v>0.114</v>
      </c>
      <c r="K25" s="428">
        <f t="shared" si="1"/>
        <v>0.14400000000000002</v>
      </c>
      <c r="L25" s="434">
        <f t="shared" si="2"/>
        <v>0.18</v>
      </c>
      <c r="M25" s="421">
        <f t="shared" si="3"/>
        <v>0.83333333333333337</v>
      </c>
      <c r="N25" s="428">
        <f t="shared" si="4"/>
        <v>0.16666666666666666</v>
      </c>
      <c r="O25" s="428">
        <f t="shared" si="5"/>
        <v>0.79166666666666663</v>
      </c>
      <c r="P25" s="428">
        <f t="shared" si="6"/>
        <v>0.20833333333333331</v>
      </c>
      <c r="Q25" s="428">
        <f t="shared" si="7"/>
        <v>1</v>
      </c>
      <c r="R25" s="437">
        <v>0</v>
      </c>
      <c r="S25" s="486" t="s">
        <v>520</v>
      </c>
      <c r="U25" s="493" t="s">
        <v>40</v>
      </c>
      <c r="W25" s="493" t="s">
        <v>262</v>
      </c>
      <c r="X25" s="498" t="s">
        <v>388</v>
      </c>
      <c r="Z25" s="286"/>
    </row>
    <row r="26" spans="1:26">
      <c r="A26" s="402" t="s">
        <v>2004</v>
      </c>
      <c r="B26" s="413" t="s">
        <v>1559</v>
      </c>
      <c r="C26" s="421">
        <v>0.15</v>
      </c>
      <c r="D26" s="428">
        <v>6.6000000000000003e-002</v>
      </c>
      <c r="E26" s="434">
        <v>5.3999999999999999e-002</v>
      </c>
      <c r="F26" s="442" t="s">
        <v>2005</v>
      </c>
      <c r="G26" s="451" t="s">
        <v>1511</v>
      </c>
      <c r="H26" s="458" t="s">
        <v>1969</v>
      </c>
      <c r="I26" s="464" t="s">
        <v>1970</v>
      </c>
      <c r="J26" s="470">
        <f t="shared" si="0"/>
        <v>0.15</v>
      </c>
      <c r="K26" s="428">
        <f t="shared" si="1"/>
        <v>0.20399999999999999</v>
      </c>
      <c r="L26" s="434">
        <f t="shared" si="2"/>
        <v>0.27</v>
      </c>
      <c r="M26" s="421">
        <f t="shared" si="3"/>
        <v>0.8</v>
      </c>
      <c r="N26" s="428">
        <f t="shared" si="4"/>
        <v>0.2</v>
      </c>
      <c r="O26" s="428">
        <f t="shared" si="5"/>
        <v>0.73529411764705888</v>
      </c>
      <c r="P26" s="428">
        <f t="shared" si="6"/>
        <v>0.26470588235294118</v>
      </c>
      <c r="Q26" s="428">
        <f t="shared" si="7"/>
        <v>1</v>
      </c>
      <c r="R26" s="437">
        <v>0</v>
      </c>
      <c r="S26" s="486" t="s">
        <v>520</v>
      </c>
      <c r="U26" s="493" t="s">
        <v>390</v>
      </c>
      <c r="W26" s="493" t="s">
        <v>262</v>
      </c>
      <c r="X26" s="498" t="s">
        <v>392</v>
      </c>
      <c r="Z26" s="286"/>
    </row>
    <row r="27" spans="1:26">
      <c r="A27" s="402" t="s">
        <v>2006</v>
      </c>
      <c r="B27" s="413" t="s">
        <v>1935</v>
      </c>
      <c r="C27" s="421">
        <v>0.15</v>
      </c>
      <c r="D27" s="428">
        <v>6.6000000000000003e-002</v>
      </c>
      <c r="E27" s="434">
        <v>5.3999999999999999e-002</v>
      </c>
      <c r="F27" s="442" t="s">
        <v>975</v>
      </c>
      <c r="G27" s="451" t="s">
        <v>1511</v>
      </c>
      <c r="H27" s="458" t="s">
        <v>1969</v>
      </c>
      <c r="I27" s="464" t="s">
        <v>1970</v>
      </c>
      <c r="J27" s="470">
        <f t="shared" si="0"/>
        <v>0.15</v>
      </c>
      <c r="K27" s="428">
        <f t="shared" si="1"/>
        <v>0.20399999999999999</v>
      </c>
      <c r="L27" s="434">
        <f t="shared" si="2"/>
        <v>0.27</v>
      </c>
      <c r="M27" s="421">
        <f t="shared" si="3"/>
        <v>0.8</v>
      </c>
      <c r="N27" s="428">
        <f t="shared" si="4"/>
        <v>0.2</v>
      </c>
      <c r="O27" s="428">
        <f t="shared" si="5"/>
        <v>0.73529411764705888</v>
      </c>
      <c r="P27" s="428">
        <f t="shared" si="6"/>
        <v>0.26470588235294118</v>
      </c>
      <c r="Q27" s="428">
        <f t="shared" si="7"/>
        <v>1</v>
      </c>
      <c r="R27" s="437">
        <v>0</v>
      </c>
      <c r="S27" s="486" t="s">
        <v>520</v>
      </c>
      <c r="U27" s="493" t="s">
        <v>395</v>
      </c>
      <c r="W27" s="493" t="s">
        <v>262</v>
      </c>
      <c r="X27" s="498" t="s">
        <v>179</v>
      </c>
      <c r="Z27" s="286"/>
    </row>
    <row r="28" spans="1:26">
      <c r="A28" s="402" t="s">
        <v>149</v>
      </c>
      <c r="B28" s="413" t="s">
        <v>845</v>
      </c>
      <c r="C28" s="421">
        <v>0.15</v>
      </c>
      <c r="D28" s="428">
        <v>6.6000000000000003e-002</v>
      </c>
      <c r="E28" s="434">
        <v>5.3999999999999999e-002</v>
      </c>
      <c r="F28" s="442" t="s">
        <v>1301</v>
      </c>
      <c r="G28" s="451" t="s">
        <v>1511</v>
      </c>
      <c r="H28" s="458" t="s">
        <v>1969</v>
      </c>
      <c r="I28" s="464" t="s">
        <v>1970</v>
      </c>
      <c r="J28" s="470">
        <f t="shared" si="0"/>
        <v>0.15</v>
      </c>
      <c r="K28" s="428">
        <f t="shared" si="1"/>
        <v>0.20399999999999999</v>
      </c>
      <c r="L28" s="434">
        <f t="shared" si="2"/>
        <v>0.27</v>
      </c>
      <c r="M28" s="421">
        <f t="shared" si="3"/>
        <v>0.8</v>
      </c>
      <c r="N28" s="428">
        <f t="shared" si="4"/>
        <v>0.2</v>
      </c>
      <c r="O28" s="428">
        <f t="shared" si="5"/>
        <v>0.73529411764705888</v>
      </c>
      <c r="P28" s="428">
        <f t="shared" si="6"/>
        <v>0.26470588235294118</v>
      </c>
      <c r="Q28" s="428">
        <f t="shared" si="7"/>
        <v>1</v>
      </c>
      <c r="R28" s="437">
        <v>0</v>
      </c>
      <c r="S28" s="486" t="s">
        <v>520</v>
      </c>
      <c r="U28" s="493" t="s">
        <v>397</v>
      </c>
      <c r="W28" s="493" t="s">
        <v>262</v>
      </c>
      <c r="X28" s="498" t="s">
        <v>402</v>
      </c>
      <c r="Z28" s="286"/>
    </row>
    <row r="29" spans="1:26">
      <c r="A29" s="402" t="s">
        <v>2007</v>
      </c>
      <c r="B29" s="413" t="s">
        <v>56</v>
      </c>
      <c r="C29" s="421">
        <v>0.15</v>
      </c>
      <c r="D29" s="428">
        <v>6.6000000000000003e-002</v>
      </c>
      <c r="E29" s="434">
        <v>5.3999999999999999e-002</v>
      </c>
      <c r="F29" s="442" t="s">
        <v>1317</v>
      </c>
      <c r="G29" s="451" t="s">
        <v>1511</v>
      </c>
      <c r="H29" s="458" t="s">
        <v>1969</v>
      </c>
      <c r="I29" s="464" t="s">
        <v>1970</v>
      </c>
      <c r="J29" s="470">
        <f t="shared" si="0"/>
        <v>0.15</v>
      </c>
      <c r="K29" s="428">
        <f t="shared" si="1"/>
        <v>0.20399999999999999</v>
      </c>
      <c r="L29" s="434">
        <f t="shared" si="2"/>
        <v>0.27</v>
      </c>
      <c r="M29" s="421">
        <f t="shared" si="3"/>
        <v>0.8</v>
      </c>
      <c r="N29" s="428">
        <f t="shared" si="4"/>
        <v>0.2</v>
      </c>
      <c r="O29" s="428">
        <f t="shared" si="5"/>
        <v>0.73529411764705888</v>
      </c>
      <c r="P29" s="428">
        <f t="shared" si="6"/>
        <v>0.26470588235294118</v>
      </c>
      <c r="Q29" s="428">
        <f t="shared" si="7"/>
        <v>1</v>
      </c>
      <c r="R29" s="437">
        <v>0</v>
      </c>
      <c r="S29" s="486" t="s">
        <v>520</v>
      </c>
      <c r="U29" s="493" t="s">
        <v>406</v>
      </c>
      <c r="W29" s="493" t="s">
        <v>262</v>
      </c>
      <c r="X29" s="498" t="s">
        <v>34</v>
      </c>
      <c r="Z29" s="286"/>
    </row>
    <row r="30" spans="1:26">
      <c r="A30" s="402" t="s">
        <v>1963</v>
      </c>
      <c r="B30" s="413" t="s">
        <v>2008</v>
      </c>
      <c r="C30" s="421">
        <v>0.14399999999999999</v>
      </c>
      <c r="D30" s="428">
        <v>4.8000000000000001e-002</v>
      </c>
      <c r="E30" s="434">
        <v>4.2000000000000003e-002</v>
      </c>
      <c r="F30" s="442" t="s">
        <v>1522</v>
      </c>
      <c r="G30" s="451" t="s">
        <v>1511</v>
      </c>
      <c r="H30" s="458" t="s">
        <v>1969</v>
      </c>
      <c r="I30" s="464" t="s">
        <v>1970</v>
      </c>
      <c r="J30" s="470">
        <f t="shared" si="0"/>
        <v>0.14399999999999999</v>
      </c>
      <c r="K30" s="428">
        <f t="shared" si="1"/>
        <v>0.186</v>
      </c>
      <c r="L30" s="434">
        <f t="shared" si="2"/>
        <v>0.23400000000000001</v>
      </c>
      <c r="M30" s="421">
        <f t="shared" si="3"/>
        <v>0.82051282051282048</v>
      </c>
      <c r="N30" s="428">
        <f t="shared" si="4"/>
        <v>0.17948717948717949</v>
      </c>
      <c r="O30" s="428">
        <f t="shared" si="5"/>
        <v>0.77419354838709675</v>
      </c>
      <c r="P30" s="428">
        <f t="shared" si="6"/>
        <v>0.22580645161290325</v>
      </c>
      <c r="Q30" s="428">
        <f t="shared" si="7"/>
        <v>1</v>
      </c>
      <c r="R30" s="437">
        <v>0</v>
      </c>
      <c r="S30" s="486" t="s">
        <v>520</v>
      </c>
      <c r="U30" s="493" t="s">
        <v>413</v>
      </c>
      <c r="W30" s="493" t="s">
        <v>262</v>
      </c>
      <c r="X30" s="498" t="s">
        <v>419</v>
      </c>
      <c r="Z30" s="286"/>
    </row>
    <row r="31" spans="1:26">
      <c r="A31" s="402" t="s">
        <v>1964</v>
      </c>
      <c r="B31" s="413" t="s">
        <v>2009</v>
      </c>
      <c r="C31" s="421">
        <v>0.14399999999999999</v>
      </c>
      <c r="D31" s="428">
        <v>4.8000000000000001e-002</v>
      </c>
      <c r="E31" s="434">
        <v>4.2000000000000003e-002</v>
      </c>
      <c r="F31" s="442" t="s">
        <v>1611</v>
      </c>
      <c r="G31" s="451" t="s">
        <v>1511</v>
      </c>
      <c r="H31" s="458" t="s">
        <v>1969</v>
      </c>
      <c r="I31" s="464" t="s">
        <v>1970</v>
      </c>
      <c r="J31" s="470">
        <f t="shared" si="0"/>
        <v>0.14399999999999999</v>
      </c>
      <c r="K31" s="428">
        <f t="shared" si="1"/>
        <v>0.186</v>
      </c>
      <c r="L31" s="434">
        <f t="shared" si="2"/>
        <v>0.23400000000000001</v>
      </c>
      <c r="M31" s="421">
        <f t="shared" si="3"/>
        <v>0.82051282051282048</v>
      </c>
      <c r="N31" s="428">
        <f t="shared" si="4"/>
        <v>0.17948717948717949</v>
      </c>
      <c r="O31" s="428">
        <f t="shared" si="5"/>
        <v>0.77419354838709675</v>
      </c>
      <c r="P31" s="428">
        <f t="shared" si="6"/>
        <v>0.22580645161290325</v>
      </c>
      <c r="Q31" s="428">
        <f t="shared" si="7"/>
        <v>1</v>
      </c>
      <c r="R31" s="437">
        <v>0</v>
      </c>
      <c r="S31" s="486" t="s">
        <v>520</v>
      </c>
      <c r="U31" s="493" t="s">
        <v>389</v>
      </c>
      <c r="W31" s="493" t="s">
        <v>262</v>
      </c>
      <c r="X31" s="498" t="s">
        <v>420</v>
      </c>
      <c r="Z31" s="286"/>
    </row>
    <row r="32" spans="1:26">
      <c r="A32" s="402" t="s">
        <v>1978</v>
      </c>
      <c r="B32" s="413" t="s">
        <v>2010</v>
      </c>
      <c r="C32" s="421">
        <v>0.14399999999999999</v>
      </c>
      <c r="D32" s="428">
        <v>4.8000000000000001e-002</v>
      </c>
      <c r="E32" s="434">
        <v>4.2000000000000003e-002</v>
      </c>
      <c r="F32" s="442" t="s">
        <v>1710</v>
      </c>
      <c r="G32" s="451" t="s">
        <v>1511</v>
      </c>
      <c r="H32" s="458" t="s">
        <v>1969</v>
      </c>
      <c r="I32" s="464" t="s">
        <v>1970</v>
      </c>
      <c r="J32" s="470">
        <f t="shared" si="0"/>
        <v>0.14399999999999999</v>
      </c>
      <c r="K32" s="428">
        <f t="shared" si="1"/>
        <v>0.186</v>
      </c>
      <c r="L32" s="434">
        <f t="shared" si="2"/>
        <v>0.23400000000000001</v>
      </c>
      <c r="M32" s="421">
        <f t="shared" si="3"/>
        <v>0.82051282051282048</v>
      </c>
      <c r="N32" s="428">
        <f t="shared" si="4"/>
        <v>0.17948717948717949</v>
      </c>
      <c r="O32" s="428">
        <f t="shared" si="5"/>
        <v>0.77419354838709675</v>
      </c>
      <c r="P32" s="428">
        <f t="shared" si="6"/>
        <v>0.22580645161290325</v>
      </c>
      <c r="Q32" s="428">
        <f t="shared" si="7"/>
        <v>1</v>
      </c>
      <c r="R32" s="437">
        <v>0</v>
      </c>
      <c r="S32" s="486" t="s">
        <v>520</v>
      </c>
      <c r="U32" s="493" t="s">
        <v>422</v>
      </c>
      <c r="W32" s="493" t="s">
        <v>262</v>
      </c>
      <c r="X32" s="498" t="s">
        <v>423</v>
      </c>
      <c r="Z32" s="286"/>
    </row>
    <row r="33" spans="1:35">
      <c r="A33" s="402" t="s">
        <v>1737</v>
      </c>
      <c r="B33" s="413" t="s">
        <v>1814</v>
      </c>
      <c r="C33" s="421">
        <v>0.14399999999999999</v>
      </c>
      <c r="D33" s="428">
        <v>4.8000000000000001e-002</v>
      </c>
      <c r="E33" s="434">
        <v>4.2000000000000003e-002</v>
      </c>
      <c r="F33" s="442" t="s">
        <v>1047</v>
      </c>
      <c r="G33" s="451" t="s">
        <v>1511</v>
      </c>
      <c r="H33" s="458" t="s">
        <v>1969</v>
      </c>
      <c r="I33" s="464" t="s">
        <v>1970</v>
      </c>
      <c r="J33" s="470">
        <f t="shared" si="0"/>
        <v>0.14399999999999999</v>
      </c>
      <c r="K33" s="428">
        <f t="shared" si="1"/>
        <v>0.186</v>
      </c>
      <c r="L33" s="434">
        <f t="shared" si="2"/>
        <v>0.23400000000000001</v>
      </c>
      <c r="M33" s="421">
        <f t="shared" si="3"/>
        <v>0.82051282051282048</v>
      </c>
      <c r="N33" s="428">
        <f t="shared" si="4"/>
        <v>0.17948717948717949</v>
      </c>
      <c r="O33" s="428">
        <f t="shared" si="5"/>
        <v>0.77419354838709675</v>
      </c>
      <c r="P33" s="428">
        <f t="shared" si="6"/>
        <v>0.22580645161290325</v>
      </c>
      <c r="Q33" s="428">
        <f t="shared" si="7"/>
        <v>1</v>
      </c>
      <c r="R33" s="437">
        <v>0</v>
      </c>
      <c r="S33" s="486" t="s">
        <v>520</v>
      </c>
      <c r="U33" s="493" t="s">
        <v>424</v>
      </c>
      <c r="W33" s="493" t="s">
        <v>262</v>
      </c>
      <c r="X33" s="498" t="s">
        <v>122</v>
      </c>
      <c r="Z33" s="286"/>
    </row>
    <row r="34" spans="1:35">
      <c r="A34" s="402" t="s">
        <v>408</v>
      </c>
      <c r="B34" s="413" t="s">
        <v>2011</v>
      </c>
      <c r="C34" s="421">
        <v>0.10199999999999999</v>
      </c>
      <c r="D34" s="428">
        <v>3.e-002</v>
      </c>
      <c r="E34" s="434">
        <v>2.4e-002</v>
      </c>
      <c r="F34" s="442" t="s">
        <v>24</v>
      </c>
      <c r="G34" s="451" t="s">
        <v>1511</v>
      </c>
      <c r="H34" s="458" t="s">
        <v>1969</v>
      </c>
      <c r="I34" s="464" t="s">
        <v>1970</v>
      </c>
      <c r="J34" s="470">
        <f t="shared" si="0"/>
        <v>0.10199999999999999</v>
      </c>
      <c r="K34" s="428">
        <f t="shared" si="1"/>
        <v>0.126</v>
      </c>
      <c r="L34" s="434">
        <f t="shared" si="2"/>
        <v>0.156</v>
      </c>
      <c r="M34" s="421">
        <f t="shared" si="3"/>
        <v>0.84615384615384615</v>
      </c>
      <c r="N34" s="428">
        <f t="shared" si="4"/>
        <v>0.15384615384615385</v>
      </c>
      <c r="O34" s="428">
        <f t="shared" si="5"/>
        <v>0.80952380952380942</v>
      </c>
      <c r="P34" s="428">
        <f t="shared" si="6"/>
        <v>0.19047619047619047</v>
      </c>
      <c r="Q34" s="428">
        <f t="shared" si="7"/>
        <v>1</v>
      </c>
      <c r="R34" s="437">
        <v>0</v>
      </c>
      <c r="S34" s="486" t="s">
        <v>520</v>
      </c>
      <c r="U34" s="493" t="s">
        <v>426</v>
      </c>
      <c r="W34" s="493" t="s">
        <v>262</v>
      </c>
      <c r="X34" s="498" t="s">
        <v>6</v>
      </c>
      <c r="Z34" s="286"/>
    </row>
    <row r="35" spans="1:35">
      <c r="A35" s="402" t="s">
        <v>287</v>
      </c>
      <c r="B35" s="413" t="s">
        <v>96</v>
      </c>
      <c r="C35" s="421">
        <v>0.10199999999999999</v>
      </c>
      <c r="D35" s="428">
        <v>3.e-002</v>
      </c>
      <c r="E35" s="434">
        <v>2.4e-002</v>
      </c>
      <c r="F35" s="442" t="s">
        <v>7</v>
      </c>
      <c r="G35" s="451" t="s">
        <v>1511</v>
      </c>
      <c r="H35" s="458" t="s">
        <v>1969</v>
      </c>
      <c r="I35" s="464" t="s">
        <v>1970</v>
      </c>
      <c r="J35" s="470">
        <f t="shared" si="0"/>
        <v>0.10199999999999999</v>
      </c>
      <c r="K35" s="428">
        <f t="shared" si="1"/>
        <v>0.126</v>
      </c>
      <c r="L35" s="434">
        <f t="shared" si="2"/>
        <v>0.156</v>
      </c>
      <c r="M35" s="421">
        <f t="shared" si="3"/>
        <v>0.84615384615384615</v>
      </c>
      <c r="N35" s="428">
        <f t="shared" si="4"/>
        <v>0.15384615384615385</v>
      </c>
      <c r="O35" s="428">
        <f t="shared" si="5"/>
        <v>0.80952380952380942</v>
      </c>
      <c r="P35" s="428">
        <f t="shared" si="6"/>
        <v>0.19047619047619047</v>
      </c>
      <c r="Q35" s="428">
        <f t="shared" si="7"/>
        <v>1</v>
      </c>
      <c r="R35" s="437">
        <v>0</v>
      </c>
      <c r="S35" s="486" t="s">
        <v>520</v>
      </c>
      <c r="U35" s="493" t="s">
        <v>429</v>
      </c>
      <c r="W35" s="493" t="s">
        <v>262</v>
      </c>
      <c r="X35" s="498" t="s">
        <v>433</v>
      </c>
      <c r="Z35" s="286"/>
    </row>
    <row r="36" spans="1:35">
      <c r="A36" s="402" t="s">
        <v>861</v>
      </c>
      <c r="B36" s="413" t="s">
        <v>1643</v>
      </c>
      <c r="C36" s="421">
        <v>0.10199999999999999</v>
      </c>
      <c r="D36" s="428">
        <v>3.e-002</v>
      </c>
      <c r="E36" s="434">
        <v>2.4e-002</v>
      </c>
      <c r="F36" s="442" t="s">
        <v>2012</v>
      </c>
      <c r="G36" s="451" t="s">
        <v>1511</v>
      </c>
      <c r="H36" s="458" t="s">
        <v>1969</v>
      </c>
      <c r="I36" s="464" t="s">
        <v>1970</v>
      </c>
      <c r="J36" s="470">
        <f t="shared" si="0"/>
        <v>0.10199999999999999</v>
      </c>
      <c r="K36" s="428">
        <f t="shared" si="1"/>
        <v>0.126</v>
      </c>
      <c r="L36" s="434">
        <f t="shared" si="2"/>
        <v>0.156</v>
      </c>
      <c r="M36" s="421">
        <f t="shared" si="3"/>
        <v>0.84615384615384615</v>
      </c>
      <c r="N36" s="428">
        <f t="shared" si="4"/>
        <v>0.15384615384615385</v>
      </c>
      <c r="O36" s="428">
        <f t="shared" si="5"/>
        <v>0.80952380952380942</v>
      </c>
      <c r="P36" s="428">
        <f t="shared" si="6"/>
        <v>0.19047619047619047</v>
      </c>
      <c r="Q36" s="428">
        <f t="shared" si="7"/>
        <v>1</v>
      </c>
      <c r="R36" s="437">
        <v>0</v>
      </c>
      <c r="S36" s="486" t="s">
        <v>520</v>
      </c>
      <c r="U36" s="493" t="s">
        <v>273</v>
      </c>
      <c r="W36" s="493" t="s">
        <v>262</v>
      </c>
      <c r="X36" s="498" t="s">
        <v>436</v>
      </c>
      <c r="Z36" s="286"/>
    </row>
    <row r="37" spans="1:35">
      <c r="A37" s="402" t="s">
        <v>1219</v>
      </c>
      <c r="B37" s="413" t="s">
        <v>1692</v>
      </c>
      <c r="C37" s="421">
        <v>7.8e-002</v>
      </c>
      <c r="D37" s="428">
        <v>1.7999999999999999e-002</v>
      </c>
      <c r="E37" s="434">
        <v>1.2e-002</v>
      </c>
      <c r="F37" s="442" t="s">
        <v>2013</v>
      </c>
      <c r="G37" s="451" t="s">
        <v>1511</v>
      </c>
      <c r="H37" s="458" t="s">
        <v>1969</v>
      </c>
      <c r="I37" s="464" t="s">
        <v>1970</v>
      </c>
      <c r="J37" s="470">
        <f t="shared" si="0"/>
        <v>7.8e-002</v>
      </c>
      <c r="K37" s="428">
        <f t="shared" si="1"/>
        <v>9.e-002</v>
      </c>
      <c r="L37" s="434">
        <f t="shared" si="2"/>
        <v>0.108</v>
      </c>
      <c r="M37" s="421">
        <f t="shared" si="3"/>
        <v>0.88888888888888895</v>
      </c>
      <c r="N37" s="428">
        <f t="shared" si="4"/>
        <v>0.11111111111111112</v>
      </c>
      <c r="O37" s="428">
        <f t="shared" si="5"/>
        <v>0.8666666666666667</v>
      </c>
      <c r="P37" s="428">
        <f t="shared" si="6"/>
        <v>0.13333333333333333</v>
      </c>
      <c r="Q37" s="428">
        <f t="shared" si="7"/>
        <v>1</v>
      </c>
      <c r="R37" s="437">
        <v>0</v>
      </c>
      <c r="S37" s="486" t="s">
        <v>520</v>
      </c>
      <c r="U37" s="493" t="s">
        <v>440</v>
      </c>
      <c r="W37" s="493" t="s">
        <v>262</v>
      </c>
      <c r="X37" s="498" t="s">
        <v>443</v>
      </c>
      <c r="Z37" s="286"/>
    </row>
    <row r="38" spans="1:35">
      <c r="A38" s="402" t="s">
        <v>1161</v>
      </c>
      <c r="B38" s="413" t="s">
        <v>2014</v>
      </c>
      <c r="C38" s="421">
        <v>7.8e-002</v>
      </c>
      <c r="D38" s="428">
        <v>1.7999999999999999e-002</v>
      </c>
      <c r="E38" s="434">
        <v>1.2e-002</v>
      </c>
      <c r="F38" s="442" t="s">
        <v>2015</v>
      </c>
      <c r="G38" s="451" t="s">
        <v>1511</v>
      </c>
      <c r="H38" s="458" t="s">
        <v>1969</v>
      </c>
      <c r="I38" s="464" t="s">
        <v>1970</v>
      </c>
      <c r="J38" s="470">
        <f t="shared" si="0"/>
        <v>7.8e-002</v>
      </c>
      <c r="K38" s="428">
        <f t="shared" si="1"/>
        <v>9.e-002</v>
      </c>
      <c r="L38" s="434">
        <f t="shared" si="2"/>
        <v>0.108</v>
      </c>
      <c r="M38" s="421">
        <f t="shared" si="3"/>
        <v>0.88888888888888895</v>
      </c>
      <c r="N38" s="428">
        <f t="shared" si="4"/>
        <v>0.11111111111111112</v>
      </c>
      <c r="O38" s="428">
        <f t="shared" si="5"/>
        <v>0.8666666666666667</v>
      </c>
      <c r="P38" s="428">
        <f t="shared" si="6"/>
        <v>0.13333333333333333</v>
      </c>
      <c r="Q38" s="428">
        <f t="shared" si="7"/>
        <v>1</v>
      </c>
      <c r="R38" s="437">
        <v>0</v>
      </c>
      <c r="S38" s="486" t="s">
        <v>520</v>
      </c>
      <c r="U38" s="493" t="s">
        <v>447</v>
      </c>
      <c r="W38" s="493" t="s">
        <v>262</v>
      </c>
      <c r="X38" s="498" t="s">
        <v>18</v>
      </c>
      <c r="Z38" s="286"/>
    </row>
    <row r="39" spans="1:35">
      <c r="A39" s="403" t="s">
        <v>133</v>
      </c>
      <c r="B39" s="413" t="s">
        <v>494</v>
      </c>
      <c r="C39" s="422">
        <v>7.8e-002</v>
      </c>
      <c r="D39" s="429">
        <v>1.7999999999999999e-002</v>
      </c>
      <c r="E39" s="435">
        <v>1.2e-002</v>
      </c>
      <c r="F39" s="403" t="s">
        <v>1557</v>
      </c>
      <c r="G39" s="452" t="s">
        <v>1511</v>
      </c>
      <c r="H39" s="459" t="s">
        <v>1969</v>
      </c>
      <c r="I39" s="465" t="s">
        <v>1970</v>
      </c>
      <c r="J39" s="471">
        <f t="shared" si="0"/>
        <v>7.8e-002</v>
      </c>
      <c r="K39" s="429">
        <f t="shared" si="1"/>
        <v>9.e-002</v>
      </c>
      <c r="L39" s="435">
        <f t="shared" si="2"/>
        <v>0.108</v>
      </c>
      <c r="M39" s="421">
        <f t="shared" si="3"/>
        <v>0.88888888888888895</v>
      </c>
      <c r="N39" s="428">
        <f t="shared" si="4"/>
        <v>0.11111111111111112</v>
      </c>
      <c r="O39" s="428">
        <f t="shared" si="5"/>
        <v>0.8666666666666667</v>
      </c>
      <c r="P39" s="428">
        <f t="shared" si="6"/>
        <v>0.13333333333333333</v>
      </c>
      <c r="Q39" s="428">
        <f t="shared" si="7"/>
        <v>1</v>
      </c>
      <c r="R39" s="437">
        <v>0</v>
      </c>
      <c r="S39" s="486" t="s">
        <v>520</v>
      </c>
      <c r="U39" s="493" t="s">
        <v>430</v>
      </c>
      <c r="W39" s="493" t="s">
        <v>262</v>
      </c>
      <c r="X39" s="498" t="s">
        <v>448</v>
      </c>
      <c r="Z39" s="286"/>
    </row>
    <row r="40" spans="1:35">
      <c r="A40" s="404" t="s">
        <v>645</v>
      </c>
      <c r="B40" s="412" t="s">
        <v>2016</v>
      </c>
      <c r="C40" s="422">
        <v>7.8e-002</v>
      </c>
      <c r="D40" s="429">
        <v>1.7999999999999999e-002</v>
      </c>
      <c r="E40" s="435">
        <v>1.2e-002</v>
      </c>
      <c r="F40" s="442" t="s">
        <v>2017</v>
      </c>
      <c r="G40" s="452" t="s">
        <v>1511</v>
      </c>
      <c r="H40" s="459" t="s">
        <v>1969</v>
      </c>
      <c r="I40" s="465" t="s">
        <v>1970</v>
      </c>
      <c r="J40" s="471">
        <f t="shared" si="0"/>
        <v>7.8e-002</v>
      </c>
      <c r="K40" s="429">
        <f t="shared" si="1"/>
        <v>9.e-002</v>
      </c>
      <c r="L40" s="435">
        <f t="shared" si="2"/>
        <v>0.108</v>
      </c>
      <c r="M40" s="421">
        <f t="shared" si="3"/>
        <v>0.88888888888888895</v>
      </c>
      <c r="N40" s="428">
        <f t="shared" si="4"/>
        <v>0.11111111111111112</v>
      </c>
      <c r="O40" s="428">
        <f t="shared" si="5"/>
        <v>0.8666666666666667</v>
      </c>
      <c r="P40" s="428">
        <f t="shared" si="6"/>
        <v>0.13333333333333333</v>
      </c>
      <c r="Q40" s="428">
        <f t="shared" si="7"/>
        <v>1</v>
      </c>
      <c r="R40" s="437">
        <v>0</v>
      </c>
      <c r="S40" s="486" t="s">
        <v>520</v>
      </c>
      <c r="U40" s="493" t="s">
        <v>451</v>
      </c>
      <c r="W40" s="493" t="s">
        <v>262</v>
      </c>
      <c r="X40" s="498" t="s">
        <v>457</v>
      </c>
      <c r="Z40" s="286"/>
    </row>
    <row r="41" spans="1:35" ht="14.25">
      <c r="A41" s="402" t="s">
        <v>453</v>
      </c>
      <c r="B41" s="414" t="s">
        <v>1384</v>
      </c>
      <c r="C41" s="422">
        <v>7.8e-002</v>
      </c>
      <c r="D41" s="429">
        <v>1.7999999999999999e-002</v>
      </c>
      <c r="E41" s="435">
        <v>1.2e-002</v>
      </c>
      <c r="F41" s="443" t="s">
        <v>2018</v>
      </c>
      <c r="G41" s="452" t="s">
        <v>1511</v>
      </c>
      <c r="H41" s="459" t="s">
        <v>1969</v>
      </c>
      <c r="I41" s="465" t="s">
        <v>1970</v>
      </c>
      <c r="J41" s="471">
        <f t="shared" si="0"/>
        <v>7.8e-002</v>
      </c>
      <c r="K41" s="429">
        <f t="shared" si="1"/>
        <v>9.e-002</v>
      </c>
      <c r="L41" s="435">
        <f t="shared" si="2"/>
        <v>0.108</v>
      </c>
      <c r="M41" s="422">
        <f t="shared" si="3"/>
        <v>0.88888888888888895</v>
      </c>
      <c r="N41" s="429">
        <f t="shared" si="4"/>
        <v>0.11111111111111112</v>
      </c>
      <c r="O41" s="429">
        <f t="shared" si="5"/>
        <v>0.8666666666666667</v>
      </c>
      <c r="P41" s="429">
        <f t="shared" si="6"/>
        <v>0.13333333333333333</v>
      </c>
      <c r="Q41" s="429">
        <f t="shared" si="7"/>
        <v>1</v>
      </c>
      <c r="R41" s="483">
        <v>0</v>
      </c>
      <c r="S41" s="487" t="s">
        <v>520</v>
      </c>
      <c r="U41" s="493" t="s">
        <v>462</v>
      </c>
      <c r="W41" s="493" t="s">
        <v>262</v>
      </c>
      <c r="X41" s="498" t="s">
        <v>466</v>
      </c>
      <c r="Z41" s="286"/>
    </row>
    <row r="42" spans="1:35">
      <c r="A42" s="405" t="s">
        <v>172</v>
      </c>
      <c r="B42" s="412" t="s">
        <v>543</v>
      </c>
      <c r="C42" s="420">
        <v>0.156</v>
      </c>
      <c r="D42" s="427">
        <v>6.e-002</v>
      </c>
      <c r="E42" s="436">
        <v>4.8000000000000001e-002</v>
      </c>
      <c r="F42" s="444" t="s">
        <v>1114</v>
      </c>
      <c r="G42" s="450" t="s">
        <v>1511</v>
      </c>
      <c r="H42" s="457" t="s">
        <v>1969</v>
      </c>
      <c r="I42" s="463" t="s">
        <v>1970</v>
      </c>
      <c r="J42" s="420">
        <f t="shared" si="0"/>
        <v>0.156</v>
      </c>
      <c r="K42" s="427">
        <f t="shared" si="1"/>
        <v>0.20400000000000001</v>
      </c>
      <c r="L42" s="433">
        <f t="shared" si="2"/>
        <v>0.26400000000000001</v>
      </c>
      <c r="M42" s="420">
        <f t="shared" si="3"/>
        <v>0.81818181818181812</v>
      </c>
      <c r="N42" s="427">
        <f t="shared" si="4"/>
        <v>0.18181818181818182</v>
      </c>
      <c r="O42" s="427">
        <f t="shared" si="5"/>
        <v>0.76470588235294112</v>
      </c>
      <c r="P42" s="427">
        <f t="shared" si="6"/>
        <v>0.23529411764705882</v>
      </c>
      <c r="Q42" s="427">
        <f t="shared" si="7"/>
        <v>1</v>
      </c>
      <c r="R42" s="436">
        <v>0</v>
      </c>
      <c r="S42" s="485" t="s">
        <v>520</v>
      </c>
      <c r="U42" s="493" t="s">
        <v>467</v>
      </c>
      <c r="W42" s="493" t="s">
        <v>262</v>
      </c>
      <c r="X42" s="498" t="s">
        <v>241</v>
      </c>
      <c r="Z42" s="286"/>
    </row>
    <row r="43" spans="1:35">
      <c r="A43" s="406" t="s">
        <v>174</v>
      </c>
      <c r="B43" s="413" t="s">
        <v>1971</v>
      </c>
      <c r="C43" s="421">
        <v>0.156</v>
      </c>
      <c r="D43" s="428">
        <v>6.e-002</v>
      </c>
      <c r="E43" s="437">
        <v>4.8000000000000001e-002</v>
      </c>
      <c r="F43" s="445" t="s">
        <v>2019</v>
      </c>
      <c r="G43" s="451" t="s">
        <v>1511</v>
      </c>
      <c r="H43" s="458" t="s">
        <v>1969</v>
      </c>
      <c r="I43" s="464" t="s">
        <v>1970</v>
      </c>
      <c r="J43" s="421">
        <f t="shared" si="0"/>
        <v>0.156</v>
      </c>
      <c r="K43" s="428">
        <f t="shared" si="1"/>
        <v>0.20400000000000001</v>
      </c>
      <c r="L43" s="434">
        <f t="shared" si="2"/>
        <v>0.26400000000000001</v>
      </c>
      <c r="M43" s="421">
        <f t="shared" si="3"/>
        <v>0.81818181818181812</v>
      </c>
      <c r="N43" s="428">
        <f t="shared" si="4"/>
        <v>0.18181818181818182</v>
      </c>
      <c r="O43" s="428">
        <f t="shared" si="5"/>
        <v>0.76470588235294112</v>
      </c>
      <c r="P43" s="428">
        <f t="shared" si="6"/>
        <v>0.23529411764705882</v>
      </c>
      <c r="Q43" s="428">
        <f t="shared" si="7"/>
        <v>1</v>
      </c>
      <c r="R43" s="437">
        <v>0</v>
      </c>
      <c r="S43" s="488" t="s">
        <v>520</v>
      </c>
      <c r="U43" s="493" t="s">
        <v>471</v>
      </c>
      <c r="W43" s="493" t="s">
        <v>262</v>
      </c>
      <c r="X43" s="498" t="s">
        <v>22</v>
      </c>
      <c r="Z43" s="286"/>
    </row>
    <row r="44" spans="1:35">
      <c r="A44" s="406" t="s">
        <v>182</v>
      </c>
      <c r="B44" s="413" t="s">
        <v>2020</v>
      </c>
      <c r="C44" s="421">
        <v>0.156</v>
      </c>
      <c r="D44" s="428">
        <v>6.e-002</v>
      </c>
      <c r="E44" s="437">
        <v>4.8000000000000001e-002</v>
      </c>
      <c r="F44" s="445" t="s">
        <v>1797</v>
      </c>
      <c r="G44" s="451" t="s">
        <v>1511</v>
      </c>
      <c r="H44" s="458" t="s">
        <v>1969</v>
      </c>
      <c r="I44" s="464" t="s">
        <v>1970</v>
      </c>
      <c r="J44" s="421">
        <f t="shared" si="0"/>
        <v>0.156</v>
      </c>
      <c r="K44" s="428">
        <f t="shared" si="1"/>
        <v>0.20400000000000001</v>
      </c>
      <c r="L44" s="434">
        <f t="shared" si="2"/>
        <v>0.26400000000000001</v>
      </c>
      <c r="M44" s="421">
        <f t="shared" si="3"/>
        <v>0.81818181818181812</v>
      </c>
      <c r="N44" s="428">
        <f t="shared" si="4"/>
        <v>0.18181818181818182</v>
      </c>
      <c r="O44" s="428">
        <f t="shared" si="5"/>
        <v>0.76470588235294112</v>
      </c>
      <c r="P44" s="428">
        <f t="shared" si="6"/>
        <v>0.23529411764705882</v>
      </c>
      <c r="Q44" s="428">
        <f t="shared" si="7"/>
        <v>1</v>
      </c>
      <c r="R44" s="437">
        <v>0</v>
      </c>
      <c r="S44" s="488" t="s">
        <v>520</v>
      </c>
      <c r="U44" s="493" t="s">
        <v>474</v>
      </c>
      <c r="W44" s="493" t="s">
        <v>262</v>
      </c>
      <c r="X44" s="498" t="s">
        <v>478</v>
      </c>
      <c r="Z44" s="286"/>
    </row>
    <row r="45" spans="1:35">
      <c r="A45" s="406" t="s">
        <v>187</v>
      </c>
      <c r="B45" s="413" t="s">
        <v>307</v>
      </c>
      <c r="C45" s="421">
        <v>0.126</v>
      </c>
      <c r="D45" s="428">
        <v>3.5999999999999997e-002</v>
      </c>
      <c r="E45" s="437">
        <v>3.e-002</v>
      </c>
      <c r="F45" s="445" t="s">
        <v>2021</v>
      </c>
      <c r="G45" s="451" t="s">
        <v>1511</v>
      </c>
      <c r="H45" s="458" t="s">
        <v>1969</v>
      </c>
      <c r="I45" s="464" t="s">
        <v>1970</v>
      </c>
      <c r="J45" s="421">
        <f t="shared" si="0"/>
        <v>0.126</v>
      </c>
      <c r="K45" s="428">
        <f t="shared" si="1"/>
        <v>0.156</v>
      </c>
      <c r="L45" s="434">
        <f t="shared" si="2"/>
        <v>0.192</v>
      </c>
      <c r="M45" s="421">
        <f t="shared" si="3"/>
        <v>0.84375</v>
      </c>
      <c r="N45" s="428">
        <f t="shared" si="4"/>
        <v>0.15625</v>
      </c>
      <c r="O45" s="428">
        <f t="shared" si="5"/>
        <v>0.80769230769230771</v>
      </c>
      <c r="P45" s="428">
        <f t="shared" si="6"/>
        <v>0.19230769230769229</v>
      </c>
      <c r="Q45" s="428">
        <f t="shared" si="7"/>
        <v>1</v>
      </c>
      <c r="R45" s="437">
        <v>0</v>
      </c>
      <c r="S45" s="489" t="s">
        <v>520</v>
      </c>
      <c r="U45" s="493" t="s">
        <v>480</v>
      </c>
      <c r="W45" s="493" t="s">
        <v>262</v>
      </c>
      <c r="X45" s="498" t="s">
        <v>483</v>
      </c>
      <c r="Z45" s="286"/>
    </row>
    <row r="46" spans="1:35">
      <c r="A46" s="406" t="s">
        <v>12</v>
      </c>
      <c r="B46" s="413" t="s">
        <v>2022</v>
      </c>
      <c r="C46" s="421">
        <v>0.126</v>
      </c>
      <c r="D46" s="428">
        <v>3.5999999999999997e-002</v>
      </c>
      <c r="E46" s="437">
        <v>3.e-002</v>
      </c>
      <c r="F46" s="445" t="s">
        <v>1670</v>
      </c>
      <c r="G46" s="451" t="s">
        <v>1511</v>
      </c>
      <c r="H46" s="458" t="s">
        <v>1969</v>
      </c>
      <c r="I46" s="464" t="s">
        <v>1970</v>
      </c>
      <c r="J46" s="421">
        <f t="shared" si="0"/>
        <v>0.126</v>
      </c>
      <c r="K46" s="428">
        <f t="shared" si="1"/>
        <v>0.156</v>
      </c>
      <c r="L46" s="434">
        <f t="shared" si="2"/>
        <v>0.192</v>
      </c>
      <c r="M46" s="421">
        <f t="shared" si="3"/>
        <v>0.84375</v>
      </c>
      <c r="N46" s="428">
        <f t="shared" si="4"/>
        <v>0.15625</v>
      </c>
      <c r="O46" s="428">
        <f t="shared" si="5"/>
        <v>0.80769230769230771</v>
      </c>
      <c r="P46" s="428">
        <f t="shared" si="6"/>
        <v>0.19230769230769229</v>
      </c>
      <c r="Q46" s="428">
        <f t="shared" si="7"/>
        <v>1</v>
      </c>
      <c r="R46" s="437">
        <v>0</v>
      </c>
      <c r="S46" s="489" t="s">
        <v>520</v>
      </c>
      <c r="U46" s="493" t="s">
        <v>353</v>
      </c>
      <c r="W46" s="493" t="s">
        <v>262</v>
      </c>
      <c r="X46" s="498" t="s">
        <v>485</v>
      </c>
      <c r="Z46" s="286"/>
    </row>
    <row r="47" spans="1:35">
      <c r="A47" s="406" t="s">
        <v>188</v>
      </c>
      <c r="B47" s="413" t="s">
        <v>1608</v>
      </c>
      <c r="C47" s="421">
        <v>0.126</v>
      </c>
      <c r="D47" s="428">
        <v>3.5999999999999997e-002</v>
      </c>
      <c r="E47" s="437">
        <v>3.e-002</v>
      </c>
      <c r="F47" s="445" t="s">
        <v>84</v>
      </c>
      <c r="G47" s="451" t="s">
        <v>1511</v>
      </c>
      <c r="H47" s="458" t="s">
        <v>1969</v>
      </c>
      <c r="I47" s="464" t="s">
        <v>1970</v>
      </c>
      <c r="J47" s="421">
        <f t="shared" si="0"/>
        <v>0.126</v>
      </c>
      <c r="K47" s="428">
        <f t="shared" si="1"/>
        <v>0.156</v>
      </c>
      <c r="L47" s="434">
        <f t="shared" si="2"/>
        <v>0.192</v>
      </c>
      <c r="M47" s="421">
        <f t="shared" si="3"/>
        <v>0.84375</v>
      </c>
      <c r="N47" s="428">
        <f t="shared" si="4"/>
        <v>0.15625</v>
      </c>
      <c r="O47" s="428">
        <f t="shared" si="5"/>
        <v>0.80769230769230771</v>
      </c>
      <c r="P47" s="428">
        <f t="shared" si="6"/>
        <v>0.19230769230769229</v>
      </c>
      <c r="Q47" s="428">
        <f t="shared" si="7"/>
        <v>1</v>
      </c>
      <c r="R47" s="437">
        <v>0</v>
      </c>
      <c r="S47" s="486" t="s">
        <v>520</v>
      </c>
      <c r="U47" s="493" t="s">
        <v>15</v>
      </c>
      <c r="W47" s="493" t="s">
        <v>262</v>
      </c>
      <c r="X47" s="498" t="s">
        <v>298</v>
      </c>
      <c r="AI47" s="286"/>
    </row>
    <row r="48" spans="1:35" ht="14.25">
      <c r="A48" s="128" t="s">
        <v>1147</v>
      </c>
      <c r="B48" s="415" t="s">
        <v>473</v>
      </c>
      <c r="C48" s="423">
        <v>0.15</v>
      </c>
      <c r="D48" s="430">
        <v>0</v>
      </c>
      <c r="E48" s="438">
        <v>0</v>
      </c>
      <c r="F48" s="446" t="s">
        <v>726</v>
      </c>
      <c r="G48" s="453" t="s">
        <v>1511</v>
      </c>
      <c r="H48" s="460"/>
      <c r="I48" s="466"/>
      <c r="J48" s="472">
        <f t="shared" si="0"/>
        <v>0.15</v>
      </c>
      <c r="K48" s="460">
        <f t="shared" si="1"/>
        <v>0.15</v>
      </c>
      <c r="L48" s="477">
        <f t="shared" si="2"/>
        <v>0.15</v>
      </c>
      <c r="M48" s="424">
        <f t="shared" si="3"/>
        <v>1</v>
      </c>
      <c r="N48" s="431">
        <f t="shared" si="4"/>
        <v>0</v>
      </c>
      <c r="O48" s="431">
        <f t="shared" si="5"/>
        <v>1</v>
      </c>
      <c r="P48" s="431">
        <f t="shared" si="6"/>
        <v>0</v>
      </c>
      <c r="Q48" s="431">
        <f t="shared" si="7"/>
        <v>1</v>
      </c>
      <c r="R48" s="439">
        <v>0</v>
      </c>
      <c r="S48" s="487" t="s">
        <v>997</v>
      </c>
      <c r="U48" s="493" t="s">
        <v>487</v>
      </c>
      <c r="W48" s="493" t="s">
        <v>262</v>
      </c>
      <c r="X48" s="498" t="s">
        <v>294</v>
      </c>
      <c r="AI48" s="286"/>
    </row>
    <row r="49" spans="1:26" ht="14.25">
      <c r="A49" s="407" t="s">
        <v>173</v>
      </c>
      <c r="B49" s="416">
        <v>13</v>
      </c>
      <c r="C49" s="420">
        <v>0.13200000000000001</v>
      </c>
      <c r="D49" s="427">
        <v>0</v>
      </c>
      <c r="E49" s="436">
        <v>0</v>
      </c>
      <c r="F49" s="447" t="s">
        <v>1847</v>
      </c>
      <c r="G49" s="454" t="s">
        <v>1511</v>
      </c>
      <c r="H49" s="461"/>
      <c r="I49" s="467"/>
      <c r="J49" s="473">
        <f t="shared" si="0"/>
        <v>0.13200000000000001</v>
      </c>
      <c r="K49" s="461">
        <f t="shared" si="1"/>
        <v>0.13200000000000001</v>
      </c>
      <c r="L49" s="478">
        <f t="shared" si="2"/>
        <v>0.13200000000000001</v>
      </c>
      <c r="M49" s="480">
        <f t="shared" si="3"/>
        <v>1</v>
      </c>
      <c r="N49" s="461">
        <f t="shared" si="4"/>
        <v>0</v>
      </c>
      <c r="O49" s="461">
        <f t="shared" si="5"/>
        <v>1</v>
      </c>
      <c r="P49" s="461">
        <f t="shared" si="6"/>
        <v>0</v>
      </c>
      <c r="Q49" s="461">
        <f t="shared" si="7"/>
        <v>1</v>
      </c>
      <c r="R49" s="467">
        <v>0</v>
      </c>
      <c r="S49" s="485" t="s">
        <v>2023</v>
      </c>
      <c r="U49" s="494" t="s">
        <v>495</v>
      </c>
      <c r="W49" s="493" t="s">
        <v>262</v>
      </c>
      <c r="X49" s="498" t="s">
        <v>102</v>
      </c>
      <c r="Z49" s="286"/>
    </row>
    <row r="50" spans="1:26">
      <c r="A50" s="408" t="s">
        <v>858</v>
      </c>
      <c r="B50" s="403">
        <v>63</v>
      </c>
      <c r="C50" s="421">
        <v>0.13200000000000001</v>
      </c>
      <c r="D50" s="428">
        <v>0</v>
      </c>
      <c r="E50" s="437">
        <v>0</v>
      </c>
      <c r="F50" s="445" t="s">
        <v>2024</v>
      </c>
      <c r="G50" s="451" t="s">
        <v>1511</v>
      </c>
      <c r="H50" s="428"/>
      <c r="I50" s="437"/>
      <c r="J50" s="470">
        <f t="shared" si="0"/>
        <v>0.13200000000000001</v>
      </c>
      <c r="K50" s="428">
        <f t="shared" si="1"/>
        <v>0.13200000000000001</v>
      </c>
      <c r="L50" s="434">
        <f t="shared" si="2"/>
        <v>0.13200000000000001</v>
      </c>
      <c r="M50" s="421">
        <f t="shared" si="3"/>
        <v>1</v>
      </c>
      <c r="N50" s="428">
        <f t="shared" si="4"/>
        <v>0</v>
      </c>
      <c r="O50" s="428">
        <f t="shared" si="5"/>
        <v>1</v>
      </c>
      <c r="P50" s="428">
        <f t="shared" si="6"/>
        <v>0</v>
      </c>
      <c r="Q50" s="428">
        <f t="shared" si="7"/>
        <v>1</v>
      </c>
      <c r="R50" s="437">
        <v>0</v>
      </c>
      <c r="S50" s="486" t="s">
        <v>2023</v>
      </c>
      <c r="W50" s="493" t="s">
        <v>262</v>
      </c>
      <c r="X50" s="498" t="s">
        <v>496</v>
      </c>
      <c r="Z50" s="286"/>
    </row>
    <row r="51" spans="1:26">
      <c r="A51" s="402" t="s">
        <v>486</v>
      </c>
      <c r="B51" s="403">
        <v>14</v>
      </c>
      <c r="C51" s="421">
        <v>0.108</v>
      </c>
      <c r="D51" s="428">
        <v>0</v>
      </c>
      <c r="E51" s="437">
        <v>0</v>
      </c>
      <c r="F51" s="445" t="s">
        <v>2025</v>
      </c>
      <c r="G51" s="451" t="s">
        <v>1511</v>
      </c>
      <c r="H51" s="428"/>
      <c r="I51" s="437"/>
      <c r="J51" s="470">
        <f t="shared" si="0"/>
        <v>0.108</v>
      </c>
      <c r="K51" s="428">
        <f t="shared" si="1"/>
        <v>0.108</v>
      </c>
      <c r="L51" s="434">
        <f t="shared" si="2"/>
        <v>0.108</v>
      </c>
      <c r="M51" s="421">
        <f t="shared" si="3"/>
        <v>1</v>
      </c>
      <c r="N51" s="428">
        <f t="shared" si="4"/>
        <v>0</v>
      </c>
      <c r="O51" s="428">
        <f t="shared" si="5"/>
        <v>1</v>
      </c>
      <c r="P51" s="428">
        <f t="shared" si="6"/>
        <v>0</v>
      </c>
      <c r="Q51" s="428">
        <f t="shared" si="7"/>
        <v>1</v>
      </c>
      <c r="R51" s="437">
        <v>0</v>
      </c>
      <c r="S51" s="486" t="s">
        <v>997</v>
      </c>
      <c r="W51" s="493" t="s">
        <v>262</v>
      </c>
      <c r="X51" s="498" t="s">
        <v>498</v>
      </c>
      <c r="Z51" s="286"/>
    </row>
    <row r="52" spans="1:26">
      <c r="A52" s="402" t="s">
        <v>1784</v>
      </c>
      <c r="B52" s="403">
        <v>64</v>
      </c>
      <c r="C52" s="421">
        <v>0.108</v>
      </c>
      <c r="D52" s="428">
        <v>0</v>
      </c>
      <c r="E52" s="437">
        <v>0</v>
      </c>
      <c r="F52" s="445" t="s">
        <v>1517</v>
      </c>
      <c r="G52" s="451" t="s">
        <v>1511</v>
      </c>
      <c r="H52" s="428"/>
      <c r="I52" s="437"/>
      <c r="J52" s="470">
        <f t="shared" si="0"/>
        <v>0.108</v>
      </c>
      <c r="K52" s="428">
        <f t="shared" si="1"/>
        <v>0.108</v>
      </c>
      <c r="L52" s="434">
        <f t="shared" si="2"/>
        <v>0.108</v>
      </c>
      <c r="M52" s="421">
        <f t="shared" si="3"/>
        <v>1</v>
      </c>
      <c r="N52" s="428">
        <f t="shared" si="4"/>
        <v>0</v>
      </c>
      <c r="O52" s="428">
        <f t="shared" si="5"/>
        <v>1</v>
      </c>
      <c r="P52" s="428">
        <f t="shared" si="6"/>
        <v>0</v>
      </c>
      <c r="Q52" s="428">
        <f t="shared" si="7"/>
        <v>1</v>
      </c>
      <c r="R52" s="437">
        <v>0</v>
      </c>
      <c r="S52" s="486" t="s">
        <v>997</v>
      </c>
      <c r="W52" s="493" t="s">
        <v>262</v>
      </c>
      <c r="X52" s="498" t="s">
        <v>499</v>
      </c>
      <c r="Z52" s="286"/>
    </row>
    <row r="53" spans="1:26">
      <c r="A53" s="402" t="s">
        <v>1777</v>
      </c>
      <c r="B53" s="403">
        <v>43</v>
      </c>
      <c r="C53" s="421">
        <v>0.15</v>
      </c>
      <c r="D53" s="428">
        <v>0</v>
      </c>
      <c r="E53" s="437">
        <v>0</v>
      </c>
      <c r="F53" s="445" t="s">
        <v>2026</v>
      </c>
      <c r="G53" s="451" t="s">
        <v>1511</v>
      </c>
      <c r="H53" s="428"/>
      <c r="I53" s="437"/>
      <c r="J53" s="470">
        <f t="shared" si="0"/>
        <v>0.15</v>
      </c>
      <c r="K53" s="428">
        <f t="shared" si="1"/>
        <v>0.15</v>
      </c>
      <c r="L53" s="434">
        <f t="shared" si="2"/>
        <v>0.15</v>
      </c>
      <c r="M53" s="421">
        <f t="shared" si="3"/>
        <v>1</v>
      </c>
      <c r="N53" s="428">
        <f t="shared" si="4"/>
        <v>0</v>
      </c>
      <c r="O53" s="428">
        <f t="shared" si="5"/>
        <v>1</v>
      </c>
      <c r="P53" s="428">
        <f t="shared" si="6"/>
        <v>0</v>
      </c>
      <c r="Q53" s="428">
        <f t="shared" si="7"/>
        <v>1</v>
      </c>
      <c r="R53" s="437">
        <v>0</v>
      </c>
      <c r="S53" s="486" t="s">
        <v>997</v>
      </c>
      <c r="W53" s="493" t="s">
        <v>262</v>
      </c>
      <c r="X53" s="498" t="s">
        <v>503</v>
      </c>
      <c r="Z53" s="286"/>
    </row>
    <row r="54" spans="1:26" ht="14.25">
      <c r="A54" s="409" t="s">
        <v>2027</v>
      </c>
      <c r="B54" s="417">
        <v>46</v>
      </c>
      <c r="C54" s="424">
        <v>0.15</v>
      </c>
      <c r="D54" s="431">
        <v>0</v>
      </c>
      <c r="E54" s="439">
        <v>0</v>
      </c>
      <c r="F54" s="448" t="s">
        <v>2028</v>
      </c>
      <c r="G54" s="455" t="s">
        <v>1511</v>
      </c>
      <c r="H54" s="431"/>
      <c r="I54" s="439"/>
      <c r="J54" s="474">
        <f t="shared" si="0"/>
        <v>0.15</v>
      </c>
      <c r="K54" s="431">
        <f t="shared" si="1"/>
        <v>0.15</v>
      </c>
      <c r="L54" s="479">
        <f t="shared" si="2"/>
        <v>0.15</v>
      </c>
      <c r="M54" s="424">
        <f t="shared" si="3"/>
        <v>1</v>
      </c>
      <c r="N54" s="431">
        <f t="shared" si="4"/>
        <v>0</v>
      </c>
      <c r="O54" s="431">
        <f t="shared" si="5"/>
        <v>1</v>
      </c>
      <c r="P54" s="431">
        <f t="shared" si="6"/>
        <v>0</v>
      </c>
      <c r="Q54" s="431">
        <f t="shared" si="7"/>
        <v>1</v>
      </c>
      <c r="R54" s="439">
        <v>0</v>
      </c>
      <c r="S54" s="490" t="s">
        <v>997</v>
      </c>
      <c r="W54" s="493" t="s">
        <v>262</v>
      </c>
      <c r="X54" s="498" t="s">
        <v>504</v>
      </c>
      <c r="Z54" s="286"/>
    </row>
    <row r="55" spans="1:26">
      <c r="W55" s="493" t="s">
        <v>262</v>
      </c>
      <c r="X55" s="498" t="s">
        <v>508</v>
      </c>
      <c r="Z55" s="286"/>
    </row>
    <row r="56" spans="1:26">
      <c r="W56" s="493" t="s">
        <v>262</v>
      </c>
      <c r="X56" s="498" t="s">
        <v>511</v>
      </c>
      <c r="Z56" s="286"/>
    </row>
    <row r="57" spans="1:26">
      <c r="W57" s="493" t="s">
        <v>262</v>
      </c>
      <c r="X57" s="498" t="s">
        <v>459</v>
      </c>
      <c r="Z57" s="286"/>
    </row>
    <row r="58" spans="1:26">
      <c r="W58" s="493" t="s">
        <v>262</v>
      </c>
      <c r="X58" s="498" t="s">
        <v>519</v>
      </c>
      <c r="Z58" s="286"/>
    </row>
    <row r="59" spans="1:26">
      <c r="W59" s="493" t="s">
        <v>262</v>
      </c>
      <c r="X59" s="498" t="s">
        <v>523</v>
      </c>
      <c r="Z59" s="286"/>
    </row>
    <row r="60" spans="1:26">
      <c r="W60" s="493" t="s">
        <v>262</v>
      </c>
      <c r="X60" s="498" t="s">
        <v>525</v>
      </c>
      <c r="Z60" s="286"/>
    </row>
    <row r="61" spans="1:26">
      <c r="W61" s="493" t="s">
        <v>262</v>
      </c>
      <c r="X61" s="498" t="s">
        <v>526</v>
      </c>
      <c r="Z61" s="286"/>
    </row>
    <row r="62" spans="1:26">
      <c r="W62" s="493" t="s">
        <v>262</v>
      </c>
      <c r="X62" s="498" t="s">
        <v>529</v>
      </c>
      <c r="Z62" s="286"/>
    </row>
    <row r="63" spans="1:26">
      <c r="W63" s="493" t="s">
        <v>262</v>
      </c>
      <c r="X63" s="498" t="s">
        <v>476</v>
      </c>
      <c r="Z63" s="286"/>
    </row>
    <row r="64" spans="1:26">
      <c r="W64" s="493" t="s">
        <v>262</v>
      </c>
      <c r="X64" s="498" t="s">
        <v>98</v>
      </c>
      <c r="Z64" s="286"/>
    </row>
    <row r="65" spans="23:26">
      <c r="W65" s="493" t="s">
        <v>262</v>
      </c>
      <c r="X65" s="498" t="s">
        <v>530</v>
      </c>
      <c r="Z65" s="286"/>
    </row>
    <row r="66" spans="23:26">
      <c r="W66" s="493" t="s">
        <v>262</v>
      </c>
      <c r="X66" s="498" t="s">
        <v>535</v>
      </c>
      <c r="Z66" s="286"/>
    </row>
    <row r="67" spans="23:26">
      <c r="W67" s="493" t="s">
        <v>262</v>
      </c>
      <c r="X67" s="498" t="s">
        <v>456</v>
      </c>
      <c r="Z67" s="286"/>
    </row>
    <row r="68" spans="23:26">
      <c r="W68" s="493" t="s">
        <v>262</v>
      </c>
      <c r="X68" s="498" t="s">
        <v>539</v>
      </c>
      <c r="Z68" s="286"/>
    </row>
    <row r="69" spans="23:26">
      <c r="W69" s="493" t="s">
        <v>262</v>
      </c>
      <c r="X69" s="498" t="s">
        <v>544</v>
      </c>
      <c r="Z69" s="286"/>
    </row>
    <row r="70" spans="23:26">
      <c r="W70" s="493" t="s">
        <v>262</v>
      </c>
      <c r="X70" s="498" t="s">
        <v>545</v>
      </c>
      <c r="Z70" s="286"/>
    </row>
    <row r="71" spans="23:26">
      <c r="W71" s="493" t="s">
        <v>262</v>
      </c>
      <c r="X71" s="498" t="s">
        <v>548</v>
      </c>
      <c r="Z71" s="286"/>
    </row>
    <row r="72" spans="23:26">
      <c r="W72" s="493" t="s">
        <v>262</v>
      </c>
      <c r="X72" s="498" t="s">
        <v>550</v>
      </c>
      <c r="Z72" s="286"/>
    </row>
    <row r="73" spans="23:26">
      <c r="W73" s="493" t="s">
        <v>262</v>
      </c>
      <c r="X73" s="498" t="s">
        <v>552</v>
      </c>
      <c r="Z73" s="286"/>
    </row>
    <row r="74" spans="23:26">
      <c r="W74" s="493" t="s">
        <v>262</v>
      </c>
      <c r="X74" s="498" t="s">
        <v>555</v>
      </c>
      <c r="Z74" s="286"/>
    </row>
    <row r="75" spans="23:26">
      <c r="W75" s="493" t="s">
        <v>262</v>
      </c>
      <c r="X75" s="498" t="s">
        <v>556</v>
      </c>
      <c r="Z75" s="286"/>
    </row>
    <row r="76" spans="23:26">
      <c r="W76" s="493" t="s">
        <v>262</v>
      </c>
      <c r="X76" s="498" t="s">
        <v>558</v>
      </c>
      <c r="Z76" s="286"/>
    </row>
    <row r="77" spans="23:26">
      <c r="W77" s="493" t="s">
        <v>262</v>
      </c>
      <c r="X77" s="498" t="s">
        <v>301</v>
      </c>
      <c r="Z77" s="286"/>
    </row>
    <row r="78" spans="23:26">
      <c r="W78" s="493" t="s">
        <v>262</v>
      </c>
      <c r="X78" s="498" t="s">
        <v>151</v>
      </c>
      <c r="Z78" s="286"/>
    </row>
    <row r="79" spans="23:26">
      <c r="W79" s="493" t="s">
        <v>262</v>
      </c>
      <c r="X79" s="498" t="s">
        <v>562</v>
      </c>
      <c r="Z79" s="286"/>
    </row>
    <row r="80" spans="23:26">
      <c r="W80" s="493" t="s">
        <v>262</v>
      </c>
      <c r="X80" s="498" t="s">
        <v>565</v>
      </c>
      <c r="Z80" s="286"/>
    </row>
    <row r="81" spans="23:26">
      <c r="W81" s="493" t="s">
        <v>262</v>
      </c>
      <c r="X81" s="498" t="s">
        <v>569</v>
      </c>
      <c r="Z81" s="286"/>
    </row>
    <row r="82" spans="23:26">
      <c r="W82" s="493" t="s">
        <v>262</v>
      </c>
      <c r="X82" s="498" t="s">
        <v>573</v>
      </c>
      <c r="Z82" s="286"/>
    </row>
    <row r="83" spans="23:26">
      <c r="W83" s="493" t="s">
        <v>262</v>
      </c>
      <c r="X83" s="498" t="s">
        <v>574</v>
      </c>
      <c r="Z83" s="286"/>
    </row>
    <row r="84" spans="23:26">
      <c r="W84" s="493" t="s">
        <v>262</v>
      </c>
      <c r="X84" s="498" t="s">
        <v>579</v>
      </c>
      <c r="Z84" s="286"/>
    </row>
    <row r="85" spans="23:26">
      <c r="W85" s="493" t="s">
        <v>262</v>
      </c>
      <c r="X85" s="498" t="s">
        <v>581</v>
      </c>
      <c r="Z85" s="286"/>
    </row>
    <row r="86" spans="23:26">
      <c r="W86" s="493" t="s">
        <v>262</v>
      </c>
      <c r="X86" s="498" t="s">
        <v>583</v>
      </c>
      <c r="Z86" s="286"/>
    </row>
    <row r="87" spans="23:26">
      <c r="W87" s="493" t="s">
        <v>262</v>
      </c>
      <c r="X87" s="498" t="s">
        <v>587</v>
      </c>
      <c r="Z87" s="286"/>
    </row>
    <row r="88" spans="23:26">
      <c r="W88" s="493" t="s">
        <v>262</v>
      </c>
      <c r="X88" s="498" t="s">
        <v>184</v>
      </c>
      <c r="Z88" s="286"/>
    </row>
    <row r="89" spans="23:26">
      <c r="W89" s="493" t="s">
        <v>262</v>
      </c>
      <c r="X89" s="498" t="s">
        <v>590</v>
      </c>
      <c r="Z89" s="286"/>
    </row>
    <row r="90" spans="23:26">
      <c r="W90" s="493" t="s">
        <v>262</v>
      </c>
      <c r="X90" s="498" t="s">
        <v>592</v>
      </c>
      <c r="Z90" s="286"/>
    </row>
    <row r="91" spans="23:26">
      <c r="W91" s="493" t="s">
        <v>262</v>
      </c>
      <c r="X91" s="498" t="s">
        <v>599</v>
      </c>
      <c r="Z91" s="286"/>
    </row>
    <row r="92" spans="23:26">
      <c r="W92" s="493" t="s">
        <v>262</v>
      </c>
      <c r="X92" s="498" t="s">
        <v>393</v>
      </c>
      <c r="Z92" s="286"/>
    </row>
    <row r="93" spans="23:26">
      <c r="W93" s="493" t="s">
        <v>262</v>
      </c>
      <c r="X93" s="498" t="s">
        <v>46</v>
      </c>
      <c r="Z93" s="286"/>
    </row>
    <row r="94" spans="23:26">
      <c r="W94" s="493" t="s">
        <v>262</v>
      </c>
      <c r="X94" s="498" t="s">
        <v>140</v>
      </c>
      <c r="Z94" s="286"/>
    </row>
    <row r="95" spans="23:26">
      <c r="W95" s="493" t="s">
        <v>262</v>
      </c>
      <c r="X95" s="498" t="s">
        <v>99</v>
      </c>
      <c r="Z95" s="286"/>
    </row>
    <row r="96" spans="23:26">
      <c r="W96" s="493" t="s">
        <v>262</v>
      </c>
      <c r="X96" s="498" t="s">
        <v>601</v>
      </c>
      <c r="Z96" s="286"/>
    </row>
    <row r="97" spans="23:26">
      <c r="W97" s="493" t="s">
        <v>262</v>
      </c>
      <c r="X97" s="498" t="s">
        <v>603</v>
      </c>
      <c r="Z97" s="286"/>
    </row>
    <row r="98" spans="23:26">
      <c r="W98" s="493" t="s">
        <v>262</v>
      </c>
      <c r="X98" s="498" t="s">
        <v>604</v>
      </c>
      <c r="Z98" s="286"/>
    </row>
    <row r="99" spans="23:26">
      <c r="W99" s="493" t="s">
        <v>262</v>
      </c>
      <c r="X99" s="498" t="s">
        <v>607</v>
      </c>
      <c r="Z99" s="286"/>
    </row>
    <row r="100" spans="23:26">
      <c r="W100" s="493" t="s">
        <v>262</v>
      </c>
      <c r="X100" s="498" t="s">
        <v>611</v>
      </c>
      <c r="Z100" s="286"/>
    </row>
    <row r="101" spans="23:26">
      <c r="W101" s="493" t="s">
        <v>262</v>
      </c>
      <c r="X101" s="498" t="s">
        <v>104</v>
      </c>
      <c r="Z101" s="286"/>
    </row>
    <row r="102" spans="23:26">
      <c r="W102" s="493" t="s">
        <v>262</v>
      </c>
      <c r="X102" s="498" t="s">
        <v>540</v>
      </c>
      <c r="Z102" s="286"/>
    </row>
    <row r="103" spans="23:26">
      <c r="W103" s="493" t="s">
        <v>262</v>
      </c>
      <c r="X103" s="498" t="s">
        <v>613</v>
      </c>
      <c r="Z103" s="286"/>
    </row>
    <row r="104" spans="23:26">
      <c r="W104" s="493" t="s">
        <v>262</v>
      </c>
      <c r="X104" s="498" t="s">
        <v>615</v>
      </c>
      <c r="Z104" s="286"/>
    </row>
    <row r="105" spans="23:26">
      <c r="W105" s="493" t="s">
        <v>262</v>
      </c>
      <c r="X105" s="498" t="s">
        <v>619</v>
      </c>
      <c r="Z105" s="286"/>
    </row>
    <row r="106" spans="23:26">
      <c r="W106" s="493" t="s">
        <v>262</v>
      </c>
      <c r="X106" s="498" t="s">
        <v>547</v>
      </c>
      <c r="Z106" s="286"/>
    </row>
    <row r="107" spans="23:26">
      <c r="W107" s="493" t="s">
        <v>262</v>
      </c>
      <c r="X107" s="498" t="s">
        <v>622</v>
      </c>
      <c r="Z107" s="286"/>
    </row>
    <row r="108" spans="23:26">
      <c r="W108" s="493" t="s">
        <v>262</v>
      </c>
      <c r="X108" s="498" t="s">
        <v>625</v>
      </c>
      <c r="Z108" s="286"/>
    </row>
    <row r="109" spans="23:26">
      <c r="W109" s="493" t="s">
        <v>262</v>
      </c>
      <c r="X109" s="498" t="s">
        <v>248</v>
      </c>
      <c r="Z109" s="286"/>
    </row>
    <row r="110" spans="23:26">
      <c r="W110" s="493" t="s">
        <v>262</v>
      </c>
      <c r="X110" s="498" t="s">
        <v>190</v>
      </c>
      <c r="Z110" s="286"/>
    </row>
    <row r="111" spans="23:26">
      <c r="W111" s="493" t="s">
        <v>262</v>
      </c>
      <c r="X111" s="498" t="s">
        <v>627</v>
      </c>
      <c r="Z111" s="286"/>
    </row>
    <row r="112" spans="23:26">
      <c r="W112" s="493" t="s">
        <v>262</v>
      </c>
      <c r="X112" s="498" t="s">
        <v>265</v>
      </c>
      <c r="Z112" s="286"/>
    </row>
    <row r="113" spans="23:26">
      <c r="W113" s="493" t="s">
        <v>262</v>
      </c>
      <c r="X113" s="498" t="s">
        <v>567</v>
      </c>
      <c r="Z113" s="286"/>
    </row>
    <row r="114" spans="23:26">
      <c r="W114" s="493" t="s">
        <v>262</v>
      </c>
      <c r="X114" s="498" t="s">
        <v>600</v>
      </c>
      <c r="Z114" s="286"/>
    </row>
    <row r="115" spans="23:26">
      <c r="W115" s="493" t="s">
        <v>262</v>
      </c>
      <c r="X115" s="498" t="s">
        <v>398</v>
      </c>
      <c r="Z115" s="286"/>
    </row>
    <row r="116" spans="23:26">
      <c r="W116" s="493" t="s">
        <v>262</v>
      </c>
      <c r="X116" s="498" t="s">
        <v>621</v>
      </c>
      <c r="Z116" s="286"/>
    </row>
    <row r="117" spans="23:26">
      <c r="W117" s="493" t="s">
        <v>262</v>
      </c>
      <c r="X117" s="498" t="s">
        <v>630</v>
      </c>
      <c r="Z117" s="286"/>
    </row>
    <row r="118" spans="23:26">
      <c r="W118" s="493" t="s">
        <v>262</v>
      </c>
      <c r="X118" s="498" t="s">
        <v>633</v>
      </c>
      <c r="Z118" s="286"/>
    </row>
    <row r="119" spans="23:26">
      <c r="W119" s="493" t="s">
        <v>262</v>
      </c>
      <c r="X119" s="498" t="s">
        <v>637</v>
      </c>
      <c r="Z119" s="286"/>
    </row>
    <row r="120" spans="23:26">
      <c r="W120" s="493" t="s">
        <v>262</v>
      </c>
      <c r="X120" s="498" t="s">
        <v>641</v>
      </c>
      <c r="Z120" s="286"/>
    </row>
    <row r="121" spans="23:26">
      <c r="W121" s="493" t="s">
        <v>262</v>
      </c>
      <c r="X121" s="498" t="s">
        <v>304</v>
      </c>
      <c r="Z121" s="286"/>
    </row>
    <row r="122" spans="23:26">
      <c r="W122" s="493" t="s">
        <v>262</v>
      </c>
      <c r="X122" s="498" t="s">
        <v>642</v>
      </c>
      <c r="Z122" s="286"/>
    </row>
    <row r="123" spans="23:26">
      <c r="W123" s="493" t="s">
        <v>262</v>
      </c>
      <c r="X123" s="498" t="s">
        <v>407</v>
      </c>
      <c r="Z123" s="286"/>
    </row>
    <row r="124" spans="23:26">
      <c r="W124" s="493" t="s">
        <v>262</v>
      </c>
      <c r="X124" s="498" t="s">
        <v>632</v>
      </c>
      <c r="Z124" s="286"/>
    </row>
    <row r="125" spans="23:26">
      <c r="W125" s="493" t="s">
        <v>262</v>
      </c>
      <c r="X125" s="498" t="s">
        <v>647</v>
      </c>
      <c r="Z125" s="286"/>
    </row>
    <row r="126" spans="23:26">
      <c r="W126" s="493" t="s">
        <v>262</v>
      </c>
      <c r="X126" s="498" t="s">
        <v>649</v>
      </c>
      <c r="Z126" s="286"/>
    </row>
    <row r="127" spans="23:26">
      <c r="W127" s="493" t="s">
        <v>262</v>
      </c>
      <c r="X127" s="498" t="s">
        <v>650</v>
      </c>
      <c r="Z127" s="286"/>
    </row>
    <row r="128" spans="23:26">
      <c r="W128" s="493" t="s">
        <v>262</v>
      </c>
      <c r="X128" s="498" t="s">
        <v>319</v>
      </c>
      <c r="Z128" s="286"/>
    </row>
    <row r="129" spans="23:26">
      <c r="W129" s="493" t="s">
        <v>262</v>
      </c>
      <c r="X129" s="498" t="s">
        <v>469</v>
      </c>
      <c r="Z129" s="286"/>
    </row>
    <row r="130" spans="23:26">
      <c r="W130" s="493" t="s">
        <v>262</v>
      </c>
      <c r="X130" s="498" t="s">
        <v>59</v>
      </c>
      <c r="Z130" s="286"/>
    </row>
    <row r="131" spans="23:26">
      <c r="W131" s="493" t="s">
        <v>262</v>
      </c>
      <c r="X131" s="498" t="s">
        <v>571</v>
      </c>
      <c r="Z131" s="286"/>
    </row>
    <row r="132" spans="23:26">
      <c r="W132" s="493" t="s">
        <v>262</v>
      </c>
      <c r="X132" s="498" t="s">
        <v>655</v>
      </c>
      <c r="Z132" s="286"/>
    </row>
    <row r="133" spans="23:26">
      <c r="W133" s="493" t="s">
        <v>262</v>
      </c>
      <c r="X133" s="498" t="s">
        <v>656</v>
      </c>
      <c r="Z133" s="286"/>
    </row>
    <row r="134" spans="23:26">
      <c r="W134" s="493" t="s">
        <v>262</v>
      </c>
      <c r="X134" s="498" t="s">
        <v>659</v>
      </c>
      <c r="Z134" s="286"/>
    </row>
    <row r="135" spans="23:26">
      <c r="W135" s="493" t="s">
        <v>262</v>
      </c>
      <c r="X135" s="498" t="s">
        <v>663</v>
      </c>
      <c r="Z135" s="286"/>
    </row>
    <row r="136" spans="23:26">
      <c r="W136" s="493" t="s">
        <v>262</v>
      </c>
      <c r="X136" s="498" t="s">
        <v>452</v>
      </c>
      <c r="Z136" s="286"/>
    </row>
    <row r="137" spans="23:26">
      <c r="W137" s="493" t="s">
        <v>262</v>
      </c>
      <c r="X137" s="498" t="s">
        <v>418</v>
      </c>
      <c r="Z137" s="286"/>
    </row>
    <row r="138" spans="23:26">
      <c r="W138" s="493" t="s">
        <v>262</v>
      </c>
      <c r="X138" s="498" t="s">
        <v>348</v>
      </c>
      <c r="Z138" s="286"/>
    </row>
    <row r="139" spans="23:26">
      <c r="W139" s="493" t="s">
        <v>262</v>
      </c>
      <c r="X139" s="498" t="s">
        <v>468</v>
      </c>
      <c r="Z139" s="286"/>
    </row>
    <row r="140" spans="23:26">
      <c r="W140" s="493" t="s">
        <v>262</v>
      </c>
      <c r="X140" s="498" t="s">
        <v>666</v>
      </c>
      <c r="Z140" s="286"/>
    </row>
    <row r="141" spans="23:26">
      <c r="W141" s="493" t="s">
        <v>262</v>
      </c>
      <c r="X141" s="498" t="s">
        <v>668</v>
      </c>
      <c r="Z141" s="286"/>
    </row>
    <row r="142" spans="23:26">
      <c r="W142" s="493" t="s">
        <v>262</v>
      </c>
      <c r="X142" s="498" t="s">
        <v>449</v>
      </c>
      <c r="Z142" s="286"/>
    </row>
    <row r="143" spans="23:26">
      <c r="W143" s="493" t="s">
        <v>262</v>
      </c>
      <c r="X143" s="498" t="s">
        <v>672</v>
      </c>
      <c r="Z143" s="286"/>
    </row>
    <row r="144" spans="23:26">
      <c r="W144" s="493" t="s">
        <v>262</v>
      </c>
      <c r="X144" s="498" t="s">
        <v>115</v>
      </c>
      <c r="Z144" s="286"/>
    </row>
    <row r="145" spans="23:26">
      <c r="W145" s="493" t="s">
        <v>262</v>
      </c>
      <c r="X145" s="498" t="s">
        <v>674</v>
      </c>
      <c r="Z145" s="286"/>
    </row>
    <row r="146" spans="23:26">
      <c r="W146" s="493" t="s">
        <v>262</v>
      </c>
      <c r="X146" s="498" t="s">
        <v>83</v>
      </c>
      <c r="Z146" s="286"/>
    </row>
    <row r="147" spans="23:26">
      <c r="W147" s="493" t="s">
        <v>262</v>
      </c>
      <c r="X147" s="498" t="s">
        <v>676</v>
      </c>
      <c r="Z147" s="286"/>
    </row>
    <row r="148" spans="23:26">
      <c r="W148" s="493" t="s">
        <v>262</v>
      </c>
      <c r="X148" s="498" t="s">
        <v>681</v>
      </c>
      <c r="Z148" s="286"/>
    </row>
    <row r="149" spans="23:26">
      <c r="W149" s="493" t="s">
        <v>262</v>
      </c>
      <c r="X149" s="498" t="s">
        <v>684</v>
      </c>
      <c r="Z149" s="286"/>
    </row>
    <row r="150" spans="23:26">
      <c r="W150" s="493" t="s">
        <v>262</v>
      </c>
      <c r="X150" s="498" t="s">
        <v>598</v>
      </c>
      <c r="Z150" s="286"/>
    </row>
    <row r="151" spans="23:26">
      <c r="W151" s="493" t="s">
        <v>262</v>
      </c>
      <c r="X151" s="498" t="s">
        <v>690</v>
      </c>
      <c r="Z151" s="286"/>
    </row>
    <row r="152" spans="23:26">
      <c r="W152" s="493" t="s">
        <v>262</v>
      </c>
      <c r="X152" s="498" t="s">
        <v>692</v>
      </c>
      <c r="Z152" s="286"/>
    </row>
    <row r="153" spans="23:26">
      <c r="W153" s="493" t="s">
        <v>262</v>
      </c>
      <c r="X153" s="498" t="s">
        <v>153</v>
      </c>
      <c r="Z153" s="286"/>
    </row>
    <row r="154" spans="23:26">
      <c r="W154" s="493" t="s">
        <v>262</v>
      </c>
      <c r="X154" s="498" t="s">
        <v>513</v>
      </c>
      <c r="Z154" s="286"/>
    </row>
    <row r="155" spans="23:26">
      <c r="W155" s="493" t="s">
        <v>262</v>
      </c>
      <c r="X155" s="498" t="s">
        <v>213</v>
      </c>
      <c r="Z155" s="286"/>
    </row>
    <row r="156" spans="23:26">
      <c r="W156" s="493" t="s">
        <v>262</v>
      </c>
      <c r="X156" s="498" t="s">
        <v>691</v>
      </c>
      <c r="Z156" s="286"/>
    </row>
    <row r="157" spans="23:26">
      <c r="W157" s="493" t="s">
        <v>262</v>
      </c>
      <c r="X157" s="498" t="s">
        <v>695</v>
      </c>
      <c r="Z157" s="286"/>
    </row>
    <row r="158" spans="23:26">
      <c r="W158" s="493" t="s">
        <v>262</v>
      </c>
      <c r="X158" s="498" t="s">
        <v>697</v>
      </c>
      <c r="Z158" s="286"/>
    </row>
    <row r="159" spans="23:26">
      <c r="W159" s="493" t="s">
        <v>262</v>
      </c>
      <c r="X159" s="498" t="s">
        <v>700</v>
      </c>
      <c r="Z159" s="286"/>
    </row>
    <row r="160" spans="23:26">
      <c r="W160" s="493" t="s">
        <v>262</v>
      </c>
      <c r="X160" s="498" t="s">
        <v>702</v>
      </c>
      <c r="Z160" s="286"/>
    </row>
    <row r="161" spans="23:26">
      <c r="W161" s="493" t="s">
        <v>262</v>
      </c>
      <c r="X161" s="498" t="s">
        <v>704</v>
      </c>
      <c r="Z161" s="286"/>
    </row>
    <row r="162" spans="23:26">
      <c r="W162" s="493" t="s">
        <v>262</v>
      </c>
      <c r="X162" s="498" t="s">
        <v>322</v>
      </c>
      <c r="Z162" s="286"/>
    </row>
    <row r="163" spans="23:26">
      <c r="W163" s="493" t="s">
        <v>262</v>
      </c>
      <c r="X163" s="498" t="s">
        <v>706</v>
      </c>
      <c r="Z163" s="286"/>
    </row>
    <row r="164" spans="23:26">
      <c r="W164" s="493" t="s">
        <v>262</v>
      </c>
      <c r="X164" s="498" t="s">
        <v>709</v>
      </c>
      <c r="Z164" s="286"/>
    </row>
    <row r="165" spans="23:26">
      <c r="W165" s="493" t="s">
        <v>262</v>
      </c>
      <c r="X165" s="498" t="s">
        <v>44</v>
      </c>
      <c r="Z165" s="286"/>
    </row>
    <row r="166" spans="23:26">
      <c r="W166" s="493" t="s">
        <v>262</v>
      </c>
      <c r="X166" s="498" t="s">
        <v>710</v>
      </c>
      <c r="Z166" s="286"/>
    </row>
    <row r="167" spans="23:26">
      <c r="W167" s="493" t="s">
        <v>262</v>
      </c>
      <c r="X167" s="498" t="s">
        <v>113</v>
      </c>
      <c r="Z167" s="286"/>
    </row>
    <row r="168" spans="23:26">
      <c r="W168" s="493" t="s">
        <v>262</v>
      </c>
      <c r="X168" s="498" t="s">
        <v>236</v>
      </c>
      <c r="Z168" s="286"/>
    </row>
    <row r="169" spans="23:26">
      <c r="W169" s="493" t="s">
        <v>262</v>
      </c>
      <c r="X169" s="498" t="s">
        <v>279</v>
      </c>
      <c r="Z169" s="286"/>
    </row>
    <row r="170" spans="23:26">
      <c r="W170" s="493" t="s">
        <v>262</v>
      </c>
      <c r="X170" s="498" t="s">
        <v>711</v>
      </c>
      <c r="Z170" s="286"/>
    </row>
    <row r="171" spans="23:26">
      <c r="W171" s="493" t="s">
        <v>262</v>
      </c>
      <c r="X171" s="498" t="s">
        <v>713</v>
      </c>
      <c r="Z171" s="286"/>
    </row>
    <row r="172" spans="23:26">
      <c r="W172" s="493" t="s">
        <v>262</v>
      </c>
      <c r="X172" s="498" t="s">
        <v>715</v>
      </c>
      <c r="Z172" s="286"/>
    </row>
    <row r="173" spans="23:26">
      <c r="W173" s="493" t="s">
        <v>262</v>
      </c>
      <c r="X173" s="498" t="s">
        <v>720</v>
      </c>
      <c r="Z173" s="286"/>
    </row>
    <row r="174" spans="23:26">
      <c r="W174" s="493" t="s">
        <v>262</v>
      </c>
      <c r="X174" s="498" t="s">
        <v>721</v>
      </c>
      <c r="Z174" s="286"/>
    </row>
    <row r="175" spans="23:26">
      <c r="W175" s="493" t="s">
        <v>262</v>
      </c>
      <c r="X175" s="498" t="s">
        <v>165</v>
      </c>
      <c r="Z175" s="286"/>
    </row>
    <row r="176" spans="23:26">
      <c r="W176" s="493" t="s">
        <v>262</v>
      </c>
      <c r="X176" s="498" t="s">
        <v>724</v>
      </c>
      <c r="Z176" s="286"/>
    </row>
    <row r="177" spans="23:26">
      <c r="W177" s="493" t="s">
        <v>262</v>
      </c>
      <c r="X177" s="498" t="s">
        <v>57</v>
      </c>
      <c r="Z177" s="286"/>
    </row>
    <row r="178" spans="23:26">
      <c r="W178" s="493" t="s">
        <v>262</v>
      </c>
      <c r="X178" s="498" t="s">
        <v>311</v>
      </c>
      <c r="Z178" s="286"/>
    </row>
    <row r="179" spans="23:26">
      <c r="W179" s="493" t="s">
        <v>262</v>
      </c>
      <c r="X179" s="498" t="s">
        <v>629</v>
      </c>
      <c r="Z179" s="286"/>
    </row>
    <row r="180" spans="23:26">
      <c r="W180" s="493" t="s">
        <v>262</v>
      </c>
      <c r="X180" s="498" t="s">
        <v>725</v>
      </c>
      <c r="Z180" s="286"/>
    </row>
    <row r="181" spans="23:26">
      <c r="W181" s="493" t="s">
        <v>262</v>
      </c>
      <c r="X181" s="498" t="s">
        <v>222</v>
      </c>
      <c r="Z181" s="286"/>
    </row>
    <row r="182" spans="23:26">
      <c r="W182" s="493" t="s">
        <v>262</v>
      </c>
      <c r="X182" s="498" t="s">
        <v>727</v>
      </c>
      <c r="Z182" s="286"/>
    </row>
    <row r="183" spans="23:26">
      <c r="W183" s="493" t="s">
        <v>262</v>
      </c>
      <c r="X183" s="498" t="s">
        <v>33</v>
      </c>
      <c r="Z183" s="286"/>
    </row>
    <row r="184" spans="23:26">
      <c r="W184" s="493" t="s">
        <v>262</v>
      </c>
      <c r="X184" s="498" t="s">
        <v>734</v>
      </c>
      <c r="Z184" s="286"/>
    </row>
    <row r="185" spans="23:26">
      <c r="W185" s="493" t="s">
        <v>262</v>
      </c>
      <c r="X185" s="498" t="s">
        <v>740</v>
      </c>
      <c r="Z185" s="286"/>
    </row>
    <row r="186" spans="23:26">
      <c r="W186" s="493" t="s">
        <v>262</v>
      </c>
      <c r="X186" s="498" t="s">
        <v>742</v>
      </c>
      <c r="Z186" s="286"/>
    </row>
    <row r="187" spans="23:26">
      <c r="W187" s="493" t="s">
        <v>262</v>
      </c>
      <c r="X187" s="498" t="s">
        <v>748</v>
      </c>
      <c r="Z187" s="286"/>
    </row>
    <row r="188" spans="23:26">
      <c r="W188" s="493" t="s">
        <v>274</v>
      </c>
      <c r="X188" s="498" t="s">
        <v>750</v>
      </c>
      <c r="Z188" s="286"/>
    </row>
    <row r="189" spans="23:26">
      <c r="W189" s="493" t="s">
        <v>274</v>
      </c>
      <c r="X189" s="498" t="s">
        <v>757</v>
      </c>
      <c r="Z189" s="286"/>
    </row>
    <row r="190" spans="23:26">
      <c r="W190" s="493" t="s">
        <v>274</v>
      </c>
      <c r="X190" s="498" t="s">
        <v>758</v>
      </c>
      <c r="Z190" s="286"/>
    </row>
    <row r="191" spans="23:26">
      <c r="W191" s="493" t="s">
        <v>274</v>
      </c>
      <c r="X191" s="498" t="s">
        <v>753</v>
      </c>
      <c r="Z191" s="286"/>
    </row>
    <row r="192" spans="23:26">
      <c r="W192" s="493" t="s">
        <v>274</v>
      </c>
      <c r="X192" s="498" t="s">
        <v>761</v>
      </c>
      <c r="Z192" s="286"/>
    </row>
    <row r="193" spans="23:26">
      <c r="W193" s="493" t="s">
        <v>274</v>
      </c>
      <c r="X193" s="498" t="s">
        <v>763</v>
      </c>
      <c r="Z193" s="286"/>
    </row>
    <row r="194" spans="23:26">
      <c r="W194" s="493" t="s">
        <v>274</v>
      </c>
      <c r="X194" s="498" t="s">
        <v>391</v>
      </c>
      <c r="Z194" s="286"/>
    </row>
    <row r="195" spans="23:26">
      <c r="W195" s="493" t="s">
        <v>274</v>
      </c>
      <c r="X195" s="498" t="s">
        <v>461</v>
      </c>
      <c r="Z195" s="286"/>
    </row>
    <row r="196" spans="23:26">
      <c r="W196" s="493" t="s">
        <v>274</v>
      </c>
      <c r="X196" s="498" t="s">
        <v>764</v>
      </c>
      <c r="Z196" s="286"/>
    </row>
    <row r="197" spans="23:26">
      <c r="W197" s="493" t="s">
        <v>274</v>
      </c>
      <c r="X197" s="498" t="s">
        <v>756</v>
      </c>
      <c r="Z197" s="286"/>
    </row>
    <row r="198" spans="23:26">
      <c r="W198" s="493" t="s">
        <v>274</v>
      </c>
      <c r="X198" s="498" t="s">
        <v>394</v>
      </c>
      <c r="Z198" s="286"/>
    </row>
    <row r="199" spans="23:26">
      <c r="W199" s="493" t="s">
        <v>274</v>
      </c>
      <c r="X199" s="498" t="s">
        <v>292</v>
      </c>
      <c r="Z199" s="286"/>
    </row>
    <row r="200" spans="23:26">
      <c r="W200" s="493" t="s">
        <v>274</v>
      </c>
      <c r="X200" s="498" t="s">
        <v>354</v>
      </c>
      <c r="Z200" s="286"/>
    </row>
    <row r="201" spans="23:26">
      <c r="W201" s="493" t="s">
        <v>274</v>
      </c>
      <c r="X201" s="498" t="s">
        <v>769</v>
      </c>
      <c r="Z201" s="286"/>
    </row>
    <row r="202" spans="23:26">
      <c r="W202" s="493" t="s">
        <v>274</v>
      </c>
      <c r="X202" s="498" t="s">
        <v>773</v>
      </c>
      <c r="Z202" s="286"/>
    </row>
    <row r="203" spans="23:26">
      <c r="W203" s="493" t="s">
        <v>274</v>
      </c>
      <c r="X203" s="498" t="s">
        <v>776</v>
      </c>
      <c r="Z203" s="286"/>
    </row>
    <row r="204" spans="23:26">
      <c r="W204" s="493" t="s">
        <v>274</v>
      </c>
      <c r="X204" s="498" t="s">
        <v>782</v>
      </c>
      <c r="Z204" s="286"/>
    </row>
    <row r="205" spans="23:26">
      <c r="W205" s="493" t="s">
        <v>274</v>
      </c>
      <c r="X205" s="498" t="s">
        <v>275</v>
      </c>
      <c r="Z205" s="286"/>
    </row>
    <row r="206" spans="23:26">
      <c r="W206" s="493" t="s">
        <v>274</v>
      </c>
      <c r="X206" s="498" t="s">
        <v>576</v>
      </c>
      <c r="Z206" s="286"/>
    </row>
    <row r="207" spans="23:26">
      <c r="W207" s="493" t="s">
        <v>274</v>
      </c>
      <c r="X207" s="498" t="s">
        <v>116</v>
      </c>
      <c r="Z207" s="286"/>
    </row>
    <row r="208" spans="23:26">
      <c r="W208" s="493" t="s">
        <v>274</v>
      </c>
      <c r="X208" s="498" t="s">
        <v>786</v>
      </c>
      <c r="Z208" s="286"/>
    </row>
    <row r="209" spans="23:26">
      <c r="W209" s="493" t="s">
        <v>274</v>
      </c>
      <c r="X209" s="498" t="s">
        <v>588</v>
      </c>
      <c r="Z209" s="286"/>
    </row>
    <row r="210" spans="23:26">
      <c r="W210" s="493" t="s">
        <v>274</v>
      </c>
      <c r="X210" s="498" t="s">
        <v>787</v>
      </c>
      <c r="Z210" s="286"/>
    </row>
    <row r="211" spans="23:26">
      <c r="W211" s="493" t="s">
        <v>274</v>
      </c>
      <c r="X211" s="498" t="s">
        <v>789</v>
      </c>
      <c r="Z211" s="286"/>
    </row>
    <row r="212" spans="23:26">
      <c r="W212" s="493" t="s">
        <v>274</v>
      </c>
      <c r="X212" s="498" t="s">
        <v>490</v>
      </c>
      <c r="Z212" s="286"/>
    </row>
    <row r="213" spans="23:26">
      <c r="W213" s="493" t="s">
        <v>274</v>
      </c>
      <c r="X213" s="498" t="s">
        <v>687</v>
      </c>
      <c r="Z213" s="286"/>
    </row>
    <row r="214" spans="23:26">
      <c r="W214" s="493" t="s">
        <v>274</v>
      </c>
      <c r="X214" s="498" t="s">
        <v>790</v>
      </c>
      <c r="Z214" s="286"/>
    </row>
    <row r="215" spans="23:26">
      <c r="W215" s="493" t="s">
        <v>274</v>
      </c>
      <c r="X215" s="498" t="s">
        <v>488</v>
      </c>
      <c r="Z215" s="286"/>
    </row>
    <row r="216" spans="23:26">
      <c r="W216" s="493" t="s">
        <v>274</v>
      </c>
      <c r="X216" s="498" t="s">
        <v>792</v>
      </c>
      <c r="Z216" s="286"/>
    </row>
    <row r="217" spans="23:26">
      <c r="W217" s="493" t="s">
        <v>274</v>
      </c>
      <c r="X217" s="498" t="s">
        <v>658</v>
      </c>
      <c r="Z217" s="286"/>
    </row>
    <row r="218" spans="23:26">
      <c r="W218" s="493" t="s">
        <v>274</v>
      </c>
      <c r="X218" s="498" t="s">
        <v>793</v>
      </c>
      <c r="Z218" s="286"/>
    </row>
    <row r="219" spans="23:26">
      <c r="W219" s="493" t="s">
        <v>274</v>
      </c>
      <c r="X219" s="498" t="s">
        <v>557</v>
      </c>
      <c r="Z219" s="286"/>
    </row>
    <row r="220" spans="23:26">
      <c r="W220" s="493" t="s">
        <v>274</v>
      </c>
      <c r="X220" s="498" t="s">
        <v>743</v>
      </c>
      <c r="Z220" s="286"/>
    </row>
    <row r="221" spans="23:26">
      <c r="W221" s="493" t="s">
        <v>274</v>
      </c>
      <c r="X221" s="498" t="s">
        <v>795</v>
      </c>
      <c r="Z221" s="286"/>
    </row>
    <row r="222" spans="23:26">
      <c r="W222" s="493" t="s">
        <v>274</v>
      </c>
      <c r="X222" s="498" t="s">
        <v>427</v>
      </c>
      <c r="Z222" s="286"/>
    </row>
    <row r="223" spans="23:26">
      <c r="W223" s="493" t="s">
        <v>274</v>
      </c>
      <c r="X223" s="498" t="s">
        <v>533</v>
      </c>
      <c r="Z223" s="286"/>
    </row>
    <row r="224" spans="23:26">
      <c r="W224" s="493" t="s">
        <v>274</v>
      </c>
      <c r="X224" s="498" t="s">
        <v>775</v>
      </c>
      <c r="Z224" s="286"/>
    </row>
    <row r="225" spans="23:26">
      <c r="W225" s="493" t="s">
        <v>274</v>
      </c>
      <c r="X225" s="498" t="s">
        <v>396</v>
      </c>
      <c r="Z225" s="286"/>
    </row>
    <row r="226" spans="23:26">
      <c r="W226" s="493" t="s">
        <v>274</v>
      </c>
      <c r="X226" s="498" t="s">
        <v>799</v>
      </c>
      <c r="Z226" s="286"/>
    </row>
    <row r="227" spans="23:26">
      <c r="W227" s="493" t="s">
        <v>274</v>
      </c>
      <c r="X227" s="498" t="s">
        <v>779</v>
      </c>
      <c r="Z227" s="286"/>
    </row>
    <row r="228" spans="23:26">
      <c r="W228" s="493" t="s">
        <v>283</v>
      </c>
      <c r="X228" s="498" t="s">
        <v>766</v>
      </c>
      <c r="Z228" s="286"/>
    </row>
    <row r="229" spans="23:26">
      <c r="W229" s="493" t="s">
        <v>283</v>
      </c>
      <c r="X229" s="498" t="s">
        <v>774</v>
      </c>
      <c r="Z229" s="286"/>
    </row>
    <row r="230" spans="23:26">
      <c r="W230" s="493" t="s">
        <v>283</v>
      </c>
      <c r="X230" s="498" t="s">
        <v>800</v>
      </c>
      <c r="Z230" s="286"/>
    </row>
    <row r="231" spans="23:26">
      <c r="W231" s="493" t="s">
        <v>283</v>
      </c>
      <c r="X231" s="498" t="s">
        <v>801</v>
      </c>
      <c r="Z231" s="286"/>
    </row>
    <row r="232" spans="23:26">
      <c r="W232" s="493" t="s">
        <v>283</v>
      </c>
      <c r="X232" s="498" t="s">
        <v>803</v>
      </c>
      <c r="Z232" s="286"/>
    </row>
    <row r="233" spans="23:26">
      <c r="W233" s="493" t="s">
        <v>283</v>
      </c>
      <c r="X233" s="498" t="s">
        <v>805</v>
      </c>
      <c r="Z233" s="286"/>
    </row>
    <row r="234" spans="23:26">
      <c r="W234" s="493" t="s">
        <v>283</v>
      </c>
      <c r="X234" s="498" t="s">
        <v>733</v>
      </c>
      <c r="Z234" s="286"/>
    </row>
    <row r="235" spans="23:26">
      <c r="W235" s="493" t="s">
        <v>283</v>
      </c>
      <c r="X235" s="498" t="s">
        <v>806</v>
      </c>
      <c r="Z235" s="286"/>
    </row>
    <row r="236" spans="23:26">
      <c r="W236" s="493" t="s">
        <v>283</v>
      </c>
      <c r="X236" s="498" t="s">
        <v>809</v>
      </c>
      <c r="Z236" s="286"/>
    </row>
    <row r="237" spans="23:26">
      <c r="W237" s="493" t="s">
        <v>283</v>
      </c>
      <c r="X237" s="498" t="s">
        <v>646</v>
      </c>
      <c r="Z237" s="286"/>
    </row>
    <row r="238" spans="23:26">
      <c r="W238" s="493" t="s">
        <v>283</v>
      </c>
      <c r="X238" s="498" t="s">
        <v>811</v>
      </c>
      <c r="Z238" s="286"/>
    </row>
    <row r="239" spans="23:26">
      <c r="W239" s="493" t="s">
        <v>283</v>
      </c>
      <c r="X239" s="498" t="s">
        <v>554</v>
      </c>
      <c r="Z239" s="286"/>
    </row>
    <row r="240" spans="23:26">
      <c r="W240" s="493" t="s">
        <v>283</v>
      </c>
      <c r="X240" s="498" t="s">
        <v>731</v>
      </c>
      <c r="Z240" s="286"/>
    </row>
    <row r="241" spans="23:26">
      <c r="W241" s="493" t="s">
        <v>283</v>
      </c>
      <c r="X241" s="498" t="s">
        <v>719</v>
      </c>
      <c r="Z241" s="286"/>
    </row>
    <row r="242" spans="23:26">
      <c r="W242" s="493" t="s">
        <v>283</v>
      </c>
      <c r="X242" s="498" t="s">
        <v>813</v>
      </c>
      <c r="Z242" s="286"/>
    </row>
    <row r="243" spans="23:26">
      <c r="W243" s="493" t="s">
        <v>283</v>
      </c>
      <c r="X243" s="498" t="s">
        <v>144</v>
      </c>
      <c r="Z243" s="286"/>
    </row>
    <row r="244" spans="23:26">
      <c r="W244" s="493" t="s">
        <v>283</v>
      </c>
      <c r="X244" s="498" t="s">
        <v>493</v>
      </c>
      <c r="Z244" s="286"/>
    </row>
    <row r="245" spans="23:26">
      <c r="W245" s="493" t="s">
        <v>283</v>
      </c>
      <c r="X245" s="498" t="s">
        <v>816</v>
      </c>
      <c r="Z245" s="286"/>
    </row>
    <row r="246" spans="23:26">
      <c r="W246" s="493" t="s">
        <v>283</v>
      </c>
      <c r="X246" s="498" t="s">
        <v>818</v>
      </c>
      <c r="Z246" s="286"/>
    </row>
    <row r="247" spans="23:26">
      <c r="W247" s="493" t="s">
        <v>283</v>
      </c>
      <c r="X247" s="498" t="s">
        <v>822</v>
      </c>
      <c r="Z247" s="286"/>
    </row>
    <row r="248" spans="23:26">
      <c r="W248" s="493" t="s">
        <v>283</v>
      </c>
      <c r="X248" s="498" t="s">
        <v>829</v>
      </c>
      <c r="Z248" s="286"/>
    </row>
    <row r="249" spans="23:26">
      <c r="W249" s="493" t="s">
        <v>283</v>
      </c>
      <c r="X249" s="498" t="s">
        <v>833</v>
      </c>
      <c r="Z249" s="286"/>
    </row>
    <row r="250" spans="23:26">
      <c r="W250" s="493" t="s">
        <v>283</v>
      </c>
      <c r="X250" s="498" t="s">
        <v>606</v>
      </c>
      <c r="Z250" s="286"/>
    </row>
    <row r="251" spans="23:26">
      <c r="W251" s="493" t="s">
        <v>283</v>
      </c>
      <c r="X251" s="498" t="s">
        <v>47</v>
      </c>
      <c r="Z251" s="286"/>
    </row>
    <row r="252" spans="23:26">
      <c r="W252" s="493" t="s">
        <v>283</v>
      </c>
      <c r="X252" s="498" t="s">
        <v>835</v>
      </c>
      <c r="Z252" s="286"/>
    </row>
    <row r="253" spans="23:26">
      <c r="W253" s="493" t="s">
        <v>283</v>
      </c>
      <c r="X253" s="498" t="s">
        <v>843</v>
      </c>
      <c r="Z253" s="286"/>
    </row>
    <row r="254" spans="23:26">
      <c r="W254" s="493" t="s">
        <v>283</v>
      </c>
      <c r="X254" s="498" t="s">
        <v>848</v>
      </c>
      <c r="Z254" s="286"/>
    </row>
    <row r="255" spans="23:26">
      <c r="W255" s="493" t="s">
        <v>283</v>
      </c>
      <c r="X255" s="498" t="s">
        <v>760</v>
      </c>
      <c r="Z255" s="286"/>
    </row>
    <row r="256" spans="23:26">
      <c r="W256" s="493" t="s">
        <v>283</v>
      </c>
      <c r="X256" s="498" t="s">
        <v>186</v>
      </c>
      <c r="Z256" s="286"/>
    </row>
    <row r="257" spans="23:26">
      <c r="W257" s="493" t="s">
        <v>283</v>
      </c>
      <c r="X257" s="498" t="s">
        <v>305</v>
      </c>
      <c r="Z257" s="286"/>
    </row>
    <row r="258" spans="23:26">
      <c r="W258" s="493" t="s">
        <v>283</v>
      </c>
      <c r="X258" s="498" t="s">
        <v>20</v>
      </c>
      <c r="Z258" s="286"/>
    </row>
    <row r="259" spans="23:26">
      <c r="W259" s="493" t="s">
        <v>283</v>
      </c>
      <c r="X259" s="498" t="s">
        <v>289</v>
      </c>
      <c r="Z259" s="286"/>
    </row>
    <row r="260" spans="23:26">
      <c r="W260" s="493" t="s">
        <v>283</v>
      </c>
      <c r="X260" s="498" t="s">
        <v>853</v>
      </c>
      <c r="Z260" s="286"/>
    </row>
    <row r="261" spans="23:26">
      <c r="W261" s="493" t="s">
        <v>285</v>
      </c>
      <c r="X261" s="498" t="s">
        <v>855</v>
      </c>
      <c r="Z261" s="286"/>
    </row>
    <row r="262" spans="23:26">
      <c r="W262" s="493" t="s">
        <v>285</v>
      </c>
      <c r="X262" s="498" t="s">
        <v>857</v>
      </c>
      <c r="Z262" s="286"/>
    </row>
    <row r="263" spans="23:26">
      <c r="W263" s="493" t="s">
        <v>285</v>
      </c>
      <c r="X263" s="498" t="s">
        <v>802</v>
      </c>
      <c r="Z263" s="286"/>
    </row>
    <row r="264" spans="23:26">
      <c r="W264" s="493" t="s">
        <v>285</v>
      </c>
      <c r="X264" s="498" t="s">
        <v>860</v>
      </c>
      <c r="Z264" s="286"/>
    </row>
    <row r="265" spans="23:26">
      <c r="W265" s="493" t="s">
        <v>285</v>
      </c>
      <c r="X265" s="498" t="s">
        <v>736</v>
      </c>
      <c r="Z265" s="286"/>
    </row>
    <row r="266" spans="23:26">
      <c r="W266" s="493" t="s">
        <v>285</v>
      </c>
      <c r="X266" s="498" t="s">
        <v>862</v>
      </c>
      <c r="Z266" s="286"/>
    </row>
    <row r="267" spans="23:26">
      <c r="W267" s="493" t="s">
        <v>285</v>
      </c>
      <c r="X267" s="498" t="s">
        <v>863</v>
      </c>
      <c r="Z267" s="286"/>
    </row>
    <row r="268" spans="23:26">
      <c r="W268" s="493" t="s">
        <v>285</v>
      </c>
      <c r="X268" s="498" t="s">
        <v>870</v>
      </c>
      <c r="Z268" s="286"/>
    </row>
    <row r="269" spans="23:26">
      <c r="W269" s="493" t="s">
        <v>285</v>
      </c>
      <c r="X269" s="498" t="s">
        <v>506</v>
      </c>
      <c r="Z269" s="286"/>
    </row>
    <row r="270" spans="23:26">
      <c r="W270" s="493" t="s">
        <v>285</v>
      </c>
      <c r="X270" s="498" t="s">
        <v>752</v>
      </c>
      <c r="Z270" s="286"/>
    </row>
    <row r="271" spans="23:26">
      <c r="W271" s="493" t="s">
        <v>285</v>
      </c>
      <c r="X271" s="498" t="s">
        <v>873</v>
      </c>
      <c r="Z271" s="286"/>
    </row>
    <row r="272" spans="23:26">
      <c r="W272" s="493" t="s">
        <v>285</v>
      </c>
      <c r="X272" s="498" t="s">
        <v>434</v>
      </c>
      <c r="Z272" s="286"/>
    </row>
    <row r="273" spans="23:26">
      <c r="W273" s="493" t="s">
        <v>285</v>
      </c>
      <c r="X273" s="498" t="s">
        <v>867</v>
      </c>
      <c r="Z273" s="286"/>
    </row>
    <row r="274" spans="23:26">
      <c r="W274" s="493" t="s">
        <v>285</v>
      </c>
      <c r="X274" s="498" t="s">
        <v>875</v>
      </c>
      <c r="Z274" s="286"/>
    </row>
    <row r="275" spans="23:26">
      <c r="W275" s="493" t="s">
        <v>285</v>
      </c>
      <c r="X275" s="498" t="s">
        <v>877</v>
      </c>
      <c r="Z275" s="286"/>
    </row>
    <row r="276" spans="23:26">
      <c r="W276" s="493" t="s">
        <v>285</v>
      </c>
      <c r="X276" s="498" t="s">
        <v>881</v>
      </c>
      <c r="Z276" s="286"/>
    </row>
    <row r="277" spans="23:26">
      <c r="W277" s="493" t="s">
        <v>285</v>
      </c>
      <c r="X277" s="498" t="s">
        <v>841</v>
      </c>
      <c r="Z277" s="286"/>
    </row>
    <row r="278" spans="23:26">
      <c r="W278" s="493" t="s">
        <v>285</v>
      </c>
      <c r="X278" s="498" t="s">
        <v>882</v>
      </c>
      <c r="Z278" s="286"/>
    </row>
    <row r="279" spans="23:26">
      <c r="W279" s="493" t="s">
        <v>285</v>
      </c>
      <c r="X279" s="498" t="s">
        <v>884</v>
      </c>
      <c r="Z279" s="286"/>
    </row>
    <row r="280" spans="23:26">
      <c r="W280" s="493" t="s">
        <v>285</v>
      </c>
      <c r="X280" s="498" t="s">
        <v>89</v>
      </c>
      <c r="Z280" s="286"/>
    </row>
    <row r="281" spans="23:26">
      <c r="W281" s="493" t="s">
        <v>285</v>
      </c>
      <c r="X281" s="498" t="s">
        <v>885</v>
      </c>
      <c r="Z281" s="286"/>
    </row>
    <row r="282" spans="23:26">
      <c r="W282" s="493" t="s">
        <v>285</v>
      </c>
      <c r="X282" s="498" t="s">
        <v>309</v>
      </c>
      <c r="Z282" s="286"/>
    </row>
    <row r="283" spans="23:26">
      <c r="W283" s="493" t="s">
        <v>285</v>
      </c>
      <c r="X283" s="498" t="s">
        <v>628</v>
      </c>
      <c r="Z283" s="286"/>
    </row>
    <row r="284" spans="23:26">
      <c r="W284" s="493" t="s">
        <v>285</v>
      </c>
      <c r="X284" s="498" t="s">
        <v>428</v>
      </c>
      <c r="Z284" s="286"/>
    </row>
    <row r="285" spans="23:26">
      <c r="W285" s="493" t="s">
        <v>285</v>
      </c>
      <c r="X285" s="498" t="s">
        <v>887</v>
      </c>
      <c r="Z285" s="286"/>
    </row>
    <row r="286" spans="23:26">
      <c r="W286" s="493" t="s">
        <v>285</v>
      </c>
      <c r="X286" s="498" t="s">
        <v>745</v>
      </c>
      <c r="Z286" s="286"/>
    </row>
    <row r="287" spans="23:26">
      <c r="W287" s="493" t="s">
        <v>285</v>
      </c>
      <c r="X287" s="498" t="s">
        <v>326</v>
      </c>
      <c r="Z287" s="286"/>
    </row>
    <row r="288" spans="23:26">
      <c r="W288" s="493" t="s">
        <v>285</v>
      </c>
      <c r="X288" s="498" t="s">
        <v>846</v>
      </c>
      <c r="Z288" s="286"/>
    </row>
    <row r="289" spans="23:26">
      <c r="W289" s="493" t="s">
        <v>285</v>
      </c>
      <c r="X289" s="498" t="s">
        <v>233</v>
      </c>
      <c r="Z289" s="286"/>
    </row>
    <row r="290" spans="23:26">
      <c r="W290" s="493" t="s">
        <v>285</v>
      </c>
      <c r="X290" s="498" t="s">
        <v>367</v>
      </c>
      <c r="Z290" s="286"/>
    </row>
    <row r="291" spans="23:26">
      <c r="W291" s="493" t="s">
        <v>285</v>
      </c>
      <c r="X291" s="498" t="s">
        <v>889</v>
      </c>
      <c r="Z291" s="286"/>
    </row>
    <row r="292" spans="23:26">
      <c r="W292" s="493" t="s">
        <v>285</v>
      </c>
      <c r="X292" s="498" t="s">
        <v>874</v>
      </c>
      <c r="Z292" s="286"/>
    </row>
    <row r="293" spans="23:26">
      <c r="W293" s="493" t="s">
        <v>285</v>
      </c>
      <c r="X293" s="498" t="s">
        <v>891</v>
      </c>
      <c r="Z293" s="286"/>
    </row>
    <row r="294" spans="23:26">
      <c r="W294" s="493" t="s">
        <v>285</v>
      </c>
      <c r="X294" s="498" t="s">
        <v>893</v>
      </c>
      <c r="Z294" s="286"/>
    </row>
    <row r="295" spans="23:26">
      <c r="W295" s="493" t="s">
        <v>285</v>
      </c>
      <c r="X295" s="498" t="s">
        <v>896</v>
      </c>
      <c r="Z295" s="286"/>
    </row>
    <row r="296" spans="23:26">
      <c r="W296" s="493" t="s">
        <v>288</v>
      </c>
      <c r="X296" s="498" t="s">
        <v>900</v>
      </c>
      <c r="Z296" s="286"/>
    </row>
    <row r="297" spans="23:26">
      <c r="W297" s="493" t="s">
        <v>288</v>
      </c>
      <c r="X297" s="498" t="s">
        <v>901</v>
      </c>
      <c r="Z297" s="286"/>
    </row>
    <row r="298" spans="23:26">
      <c r="W298" s="493" t="s">
        <v>288</v>
      </c>
      <c r="X298" s="498" t="s">
        <v>155</v>
      </c>
      <c r="Z298" s="286"/>
    </row>
    <row r="299" spans="23:26">
      <c r="W299" s="493" t="s">
        <v>288</v>
      </c>
      <c r="X299" s="498" t="s">
        <v>345</v>
      </c>
      <c r="Z299" s="286"/>
    </row>
    <row r="300" spans="23:26">
      <c r="W300" s="493" t="s">
        <v>288</v>
      </c>
      <c r="X300" s="498" t="s">
        <v>500</v>
      </c>
      <c r="Z300" s="286"/>
    </row>
    <row r="301" spans="23:26">
      <c r="W301" s="493" t="s">
        <v>288</v>
      </c>
      <c r="X301" s="498" t="s">
        <v>714</v>
      </c>
      <c r="Z301" s="286"/>
    </row>
    <row r="302" spans="23:26">
      <c r="W302" s="493" t="s">
        <v>288</v>
      </c>
      <c r="X302" s="498" t="s">
        <v>323</v>
      </c>
      <c r="Z302" s="286"/>
    </row>
    <row r="303" spans="23:26">
      <c r="W303" s="493" t="s">
        <v>288</v>
      </c>
      <c r="X303" s="498" t="s">
        <v>561</v>
      </c>
      <c r="Z303" s="286"/>
    </row>
    <row r="304" spans="23:26">
      <c r="W304" s="493" t="s">
        <v>288</v>
      </c>
      <c r="X304" s="498" t="s">
        <v>906</v>
      </c>
      <c r="Z304" s="286"/>
    </row>
    <row r="305" spans="23:26">
      <c r="W305" s="493" t="s">
        <v>288</v>
      </c>
      <c r="X305" s="498" t="s">
        <v>723</v>
      </c>
      <c r="Z305" s="286"/>
    </row>
    <row r="306" spans="23:26">
      <c r="W306" s="493" t="s">
        <v>288</v>
      </c>
      <c r="X306" s="498" t="s">
        <v>908</v>
      </c>
      <c r="Z306" s="286"/>
    </row>
    <row r="307" spans="23:26">
      <c r="W307" s="493" t="s">
        <v>288</v>
      </c>
      <c r="X307" s="498" t="s">
        <v>909</v>
      </c>
      <c r="Z307" s="286"/>
    </row>
    <row r="308" spans="23:26">
      <c r="W308" s="493" t="s">
        <v>288</v>
      </c>
      <c r="X308" s="498" t="s">
        <v>911</v>
      </c>
      <c r="Z308" s="286"/>
    </row>
    <row r="309" spans="23:26">
      <c r="W309" s="493" t="s">
        <v>288</v>
      </c>
      <c r="X309" s="498" t="s">
        <v>335</v>
      </c>
      <c r="Z309" s="286"/>
    </row>
    <row r="310" spans="23:26">
      <c r="W310" s="493" t="s">
        <v>288</v>
      </c>
      <c r="X310" s="498" t="s">
        <v>821</v>
      </c>
      <c r="Z310" s="286"/>
    </row>
    <row r="311" spans="23:26">
      <c r="W311" s="493" t="s">
        <v>288</v>
      </c>
      <c r="X311" s="498" t="s">
        <v>915</v>
      </c>
      <c r="Z311" s="286"/>
    </row>
    <row r="312" spans="23:26">
      <c r="W312" s="493" t="s">
        <v>288</v>
      </c>
      <c r="X312" s="498" t="s">
        <v>917</v>
      </c>
      <c r="Z312" s="286"/>
    </row>
    <row r="313" spans="23:26">
      <c r="W313" s="493" t="s">
        <v>288</v>
      </c>
      <c r="X313" s="498" t="s">
        <v>618</v>
      </c>
      <c r="Z313" s="286"/>
    </row>
    <row r="314" spans="23:26">
      <c r="W314" s="493" t="s">
        <v>288</v>
      </c>
      <c r="X314" s="498" t="s">
        <v>918</v>
      </c>
      <c r="Z314" s="286"/>
    </row>
    <row r="315" spans="23:26">
      <c r="W315" s="493" t="s">
        <v>288</v>
      </c>
      <c r="X315" s="498" t="s">
        <v>665</v>
      </c>
      <c r="Z315" s="286"/>
    </row>
    <row r="316" spans="23:26">
      <c r="W316" s="493" t="s">
        <v>288</v>
      </c>
      <c r="X316" s="498" t="s">
        <v>315</v>
      </c>
      <c r="Z316" s="286"/>
    </row>
    <row r="317" spans="23:26">
      <c r="W317" s="493" t="s">
        <v>288</v>
      </c>
      <c r="X317" s="498" t="s">
        <v>837</v>
      </c>
      <c r="Z317" s="286"/>
    </row>
    <row r="318" spans="23:26">
      <c r="W318" s="493" t="s">
        <v>288</v>
      </c>
      <c r="X318" s="498" t="s">
        <v>639</v>
      </c>
      <c r="Z318" s="286"/>
    </row>
    <row r="319" spans="23:26">
      <c r="W319" s="493" t="s">
        <v>288</v>
      </c>
      <c r="X319" s="498" t="s">
        <v>414</v>
      </c>
      <c r="Z319" s="286"/>
    </row>
    <row r="320" spans="23:26">
      <c r="W320" s="493" t="s">
        <v>288</v>
      </c>
      <c r="X320" s="498" t="s">
        <v>832</v>
      </c>
      <c r="Z320" s="286"/>
    </row>
    <row r="321" spans="23:26">
      <c r="W321" s="493" t="s">
        <v>228</v>
      </c>
      <c r="X321" s="498" t="s">
        <v>27</v>
      </c>
      <c r="Z321" s="286"/>
    </row>
    <row r="322" spans="23:26">
      <c r="W322" s="493" t="s">
        <v>228</v>
      </c>
      <c r="X322" s="498" t="s">
        <v>919</v>
      </c>
      <c r="Z322" s="286"/>
    </row>
    <row r="323" spans="23:26">
      <c r="W323" s="493" t="s">
        <v>228</v>
      </c>
      <c r="X323" s="498" t="s">
        <v>922</v>
      </c>
      <c r="Z323" s="286"/>
    </row>
    <row r="324" spans="23:26">
      <c r="W324" s="493" t="s">
        <v>228</v>
      </c>
      <c r="X324" s="498" t="s">
        <v>74</v>
      </c>
      <c r="Z324" s="286"/>
    </row>
    <row r="325" spans="23:26">
      <c r="W325" s="493" t="s">
        <v>228</v>
      </c>
      <c r="X325" s="498" t="s">
        <v>515</v>
      </c>
      <c r="Z325" s="286"/>
    </row>
    <row r="326" spans="23:26">
      <c r="W326" s="493" t="s">
        <v>228</v>
      </c>
      <c r="X326" s="498" t="s">
        <v>926</v>
      </c>
      <c r="Z326" s="286"/>
    </row>
    <row r="327" spans="23:26">
      <c r="W327" s="493" t="s">
        <v>228</v>
      </c>
      <c r="X327" s="498" t="s">
        <v>636</v>
      </c>
      <c r="Z327" s="286"/>
    </row>
    <row r="328" spans="23:26">
      <c r="W328" s="493" t="s">
        <v>228</v>
      </c>
      <c r="X328" s="498" t="s">
        <v>670</v>
      </c>
      <c r="Z328" s="286"/>
    </row>
    <row r="329" spans="23:26">
      <c r="W329" s="493" t="s">
        <v>228</v>
      </c>
      <c r="X329" s="498" t="s">
        <v>532</v>
      </c>
      <c r="Z329" s="286"/>
    </row>
    <row r="330" spans="23:26">
      <c r="W330" s="493" t="s">
        <v>228</v>
      </c>
      <c r="X330" s="498" t="s">
        <v>927</v>
      </c>
      <c r="Z330" s="286"/>
    </row>
    <row r="331" spans="23:26">
      <c r="W331" s="493" t="s">
        <v>228</v>
      </c>
      <c r="X331" s="498" t="s">
        <v>928</v>
      </c>
      <c r="Z331" s="286"/>
    </row>
    <row r="332" spans="23:26">
      <c r="W332" s="493" t="s">
        <v>228</v>
      </c>
      <c r="X332" s="498" t="s">
        <v>470</v>
      </c>
      <c r="Z332" s="286"/>
    </row>
    <row r="333" spans="23:26">
      <c r="W333" s="493" t="s">
        <v>228</v>
      </c>
      <c r="X333" s="498" t="s">
        <v>170</v>
      </c>
      <c r="Z333" s="286"/>
    </row>
    <row r="334" spans="23:26">
      <c r="W334" s="493" t="s">
        <v>228</v>
      </c>
      <c r="X334" s="498" t="s">
        <v>454</v>
      </c>
      <c r="Z334" s="286"/>
    </row>
    <row r="335" spans="23:26">
      <c r="W335" s="493" t="s">
        <v>228</v>
      </c>
      <c r="X335" s="498" t="s">
        <v>931</v>
      </c>
      <c r="Z335" s="286"/>
    </row>
    <row r="336" spans="23:26">
      <c r="W336" s="493" t="s">
        <v>228</v>
      </c>
      <c r="X336" s="498" t="s">
        <v>798</v>
      </c>
      <c r="Z336" s="286"/>
    </row>
    <row r="337" spans="23:26">
      <c r="W337" s="493" t="s">
        <v>228</v>
      </c>
      <c r="X337" s="498" t="s">
        <v>934</v>
      </c>
      <c r="Z337" s="286"/>
    </row>
    <row r="338" spans="23:26">
      <c r="W338" s="493" t="s">
        <v>228</v>
      </c>
      <c r="X338" s="498" t="s">
        <v>5</v>
      </c>
      <c r="Z338" s="286"/>
    </row>
    <row r="339" spans="23:26">
      <c r="W339" s="493" t="s">
        <v>228</v>
      </c>
      <c r="X339" s="498" t="s">
        <v>936</v>
      </c>
      <c r="Z339" s="286"/>
    </row>
    <row r="340" spans="23:26">
      <c r="W340" s="493" t="s">
        <v>228</v>
      </c>
      <c r="X340" s="498" t="s">
        <v>940</v>
      </c>
      <c r="Z340" s="286"/>
    </row>
    <row r="341" spans="23:26">
      <c r="W341" s="493" t="s">
        <v>228</v>
      </c>
      <c r="X341" s="498" t="s">
        <v>943</v>
      </c>
      <c r="Z341" s="286"/>
    </row>
    <row r="342" spans="23:26">
      <c r="W342" s="493" t="s">
        <v>228</v>
      </c>
      <c r="X342" s="498" t="s">
        <v>230</v>
      </c>
      <c r="Z342" s="286"/>
    </row>
    <row r="343" spans="23:26">
      <c r="W343" s="493" t="s">
        <v>228</v>
      </c>
      <c r="X343" s="498" t="s">
        <v>680</v>
      </c>
      <c r="Z343" s="286"/>
    </row>
    <row r="344" spans="23:26">
      <c r="W344" s="493" t="s">
        <v>228</v>
      </c>
      <c r="X344" s="498" t="s">
        <v>894</v>
      </c>
      <c r="Z344" s="286"/>
    </row>
    <row r="345" spans="23:26">
      <c r="W345" s="493" t="s">
        <v>228</v>
      </c>
      <c r="X345" s="498" t="s">
        <v>945</v>
      </c>
      <c r="Z345" s="286"/>
    </row>
    <row r="346" spans="23:26">
      <c r="W346" s="493" t="s">
        <v>228</v>
      </c>
      <c r="X346" s="498" t="s">
        <v>1</v>
      </c>
      <c r="Z346" s="286"/>
    </row>
    <row r="347" spans="23:26">
      <c r="W347" s="493" t="s">
        <v>228</v>
      </c>
      <c r="X347" s="498" t="s">
        <v>950</v>
      </c>
      <c r="Z347" s="286"/>
    </row>
    <row r="348" spans="23:26">
      <c r="W348" s="493" t="s">
        <v>228</v>
      </c>
      <c r="X348" s="498" t="s">
        <v>951</v>
      </c>
      <c r="Z348" s="286"/>
    </row>
    <row r="349" spans="23:26">
      <c r="W349" s="493" t="s">
        <v>228</v>
      </c>
      <c r="X349" s="498" t="s">
        <v>442</v>
      </c>
      <c r="Z349" s="286"/>
    </row>
    <row r="350" spans="23:26">
      <c r="W350" s="493" t="s">
        <v>228</v>
      </c>
      <c r="X350" s="498" t="s">
        <v>431</v>
      </c>
      <c r="Z350" s="286"/>
    </row>
    <row r="351" spans="23:26">
      <c r="W351" s="493" t="s">
        <v>228</v>
      </c>
      <c r="X351" s="498" t="s">
        <v>717</v>
      </c>
      <c r="Z351" s="286"/>
    </row>
    <row r="352" spans="23:26">
      <c r="W352" s="493" t="s">
        <v>228</v>
      </c>
      <c r="X352" s="498" t="s">
        <v>953</v>
      </c>
      <c r="Z352" s="286"/>
    </row>
    <row r="353" spans="23:26">
      <c r="W353" s="493" t="s">
        <v>228</v>
      </c>
      <c r="X353" s="498" t="s">
        <v>751</v>
      </c>
      <c r="Z353" s="286"/>
    </row>
    <row r="354" spans="23:26">
      <c r="W354" s="493" t="s">
        <v>228</v>
      </c>
      <c r="X354" s="498" t="s">
        <v>954</v>
      </c>
      <c r="Z354" s="286"/>
    </row>
    <row r="355" spans="23:26">
      <c r="W355" s="493" t="s">
        <v>228</v>
      </c>
      <c r="X355" s="498" t="s">
        <v>955</v>
      </c>
      <c r="Z355" s="286"/>
    </row>
    <row r="356" spans="23:26">
      <c r="W356" s="493" t="s">
        <v>299</v>
      </c>
      <c r="X356" s="498" t="s">
        <v>958</v>
      </c>
      <c r="Z356" s="286"/>
    </row>
    <row r="357" spans="23:26">
      <c r="W357" s="493" t="s">
        <v>299</v>
      </c>
      <c r="X357" s="498" t="s">
        <v>261</v>
      </c>
      <c r="Z357" s="286"/>
    </row>
    <row r="358" spans="23:26">
      <c r="W358" s="493" t="s">
        <v>299</v>
      </c>
      <c r="X358" s="498" t="s">
        <v>959</v>
      </c>
      <c r="Z358" s="286"/>
    </row>
    <row r="359" spans="23:26">
      <c r="W359" s="493" t="s">
        <v>299</v>
      </c>
      <c r="X359" s="498" t="s">
        <v>109</v>
      </c>
      <c r="Z359" s="286"/>
    </row>
    <row r="360" spans="23:26">
      <c r="W360" s="493" t="s">
        <v>299</v>
      </c>
      <c r="X360" s="498" t="s">
        <v>962</v>
      </c>
      <c r="Z360" s="286"/>
    </row>
    <row r="361" spans="23:26">
      <c r="W361" s="493" t="s">
        <v>299</v>
      </c>
      <c r="X361" s="498" t="s">
        <v>966</v>
      </c>
      <c r="Z361" s="286"/>
    </row>
    <row r="362" spans="23:26">
      <c r="W362" s="493" t="s">
        <v>299</v>
      </c>
      <c r="X362" s="498" t="s">
        <v>938</v>
      </c>
      <c r="Z362" s="286"/>
    </row>
    <row r="363" spans="23:26">
      <c r="W363" s="493" t="s">
        <v>299</v>
      </c>
      <c r="X363" s="498" t="s">
        <v>379</v>
      </c>
      <c r="Z363" s="286"/>
    </row>
    <row r="364" spans="23:26">
      <c r="W364" s="493" t="s">
        <v>299</v>
      </c>
      <c r="X364" s="498" t="s">
        <v>585</v>
      </c>
      <c r="Z364" s="286"/>
    </row>
    <row r="365" spans="23:26">
      <c r="W365" s="493" t="s">
        <v>299</v>
      </c>
      <c r="X365" s="498" t="s">
        <v>968</v>
      </c>
      <c r="Z365" s="286"/>
    </row>
    <row r="366" spans="23:26">
      <c r="W366" s="493" t="s">
        <v>299</v>
      </c>
      <c r="X366" s="498" t="s">
        <v>489</v>
      </c>
      <c r="Z366" s="286"/>
    </row>
    <row r="367" spans="23:26">
      <c r="W367" s="493" t="s">
        <v>299</v>
      </c>
      <c r="X367" s="498" t="s">
        <v>6</v>
      </c>
      <c r="Z367" s="286"/>
    </row>
    <row r="368" spans="23:26">
      <c r="W368" s="493" t="s">
        <v>299</v>
      </c>
      <c r="X368" s="498" t="s">
        <v>973</v>
      </c>
      <c r="Z368" s="286"/>
    </row>
    <row r="369" spans="23:26">
      <c r="W369" s="493" t="s">
        <v>299</v>
      </c>
      <c r="X369" s="498" t="s">
        <v>797</v>
      </c>
      <c r="Z369" s="286"/>
    </row>
    <row r="370" spans="23:26">
      <c r="W370" s="493" t="s">
        <v>299</v>
      </c>
      <c r="X370" s="498" t="s">
        <v>948</v>
      </c>
      <c r="Z370" s="286"/>
    </row>
    <row r="371" spans="23:26">
      <c r="W371" s="493" t="s">
        <v>299</v>
      </c>
      <c r="X371" s="498" t="s">
        <v>976</v>
      </c>
      <c r="Z371" s="286"/>
    </row>
    <row r="372" spans="23:26">
      <c r="W372" s="493" t="s">
        <v>299</v>
      </c>
      <c r="X372" s="498" t="s">
        <v>826</v>
      </c>
      <c r="Z372" s="286"/>
    </row>
    <row r="373" spans="23:26">
      <c r="W373" s="493" t="s">
        <v>299</v>
      </c>
      <c r="X373" s="498" t="s">
        <v>542</v>
      </c>
      <c r="Z373" s="286"/>
    </row>
    <row r="374" spans="23:26">
      <c r="W374" s="493" t="s">
        <v>299</v>
      </c>
      <c r="X374" s="498" t="s">
        <v>399</v>
      </c>
      <c r="Z374" s="286"/>
    </row>
    <row r="375" spans="23:26">
      <c r="W375" s="493" t="s">
        <v>299</v>
      </c>
      <c r="X375" s="498" t="s">
        <v>978</v>
      </c>
      <c r="Z375" s="286"/>
    </row>
    <row r="376" spans="23:26">
      <c r="W376" s="493" t="s">
        <v>299</v>
      </c>
      <c r="X376" s="498" t="s">
        <v>956</v>
      </c>
      <c r="Z376" s="286"/>
    </row>
    <row r="377" spans="23:26">
      <c r="W377" s="493" t="s">
        <v>299</v>
      </c>
      <c r="X377" s="498" t="s">
        <v>904</v>
      </c>
      <c r="Z377" s="286"/>
    </row>
    <row r="378" spans="23:26">
      <c r="W378" s="493" t="s">
        <v>299</v>
      </c>
      <c r="X378" s="498" t="s">
        <v>980</v>
      </c>
      <c r="Z378" s="286"/>
    </row>
    <row r="379" spans="23:26">
      <c r="W379" s="493" t="s">
        <v>299</v>
      </c>
      <c r="X379" s="498" t="s">
        <v>644</v>
      </c>
      <c r="Z379" s="286"/>
    </row>
    <row r="380" spans="23:26">
      <c r="W380" s="493" t="s">
        <v>299</v>
      </c>
      <c r="X380" s="498" t="s">
        <v>223</v>
      </c>
      <c r="Z380" s="286"/>
    </row>
    <row r="381" spans="23:26">
      <c r="W381" s="493" t="s">
        <v>299</v>
      </c>
      <c r="X381" s="498" t="s">
        <v>359</v>
      </c>
      <c r="Z381" s="286"/>
    </row>
    <row r="382" spans="23:26">
      <c r="W382" s="493" t="s">
        <v>299</v>
      </c>
      <c r="X382" s="498" t="s">
        <v>982</v>
      </c>
      <c r="Z382" s="286"/>
    </row>
    <row r="383" spans="23:26">
      <c r="W383" s="493" t="s">
        <v>299</v>
      </c>
      <c r="X383" s="498" t="s">
        <v>124</v>
      </c>
      <c r="Z383" s="286"/>
    </row>
    <row r="384" spans="23:26">
      <c r="W384" s="493" t="s">
        <v>299</v>
      </c>
      <c r="X384" s="498" t="s">
        <v>984</v>
      </c>
      <c r="Z384" s="286"/>
    </row>
    <row r="385" spans="23:26">
      <c r="W385" s="493" t="s">
        <v>299</v>
      </c>
      <c r="X385" s="498" t="s">
        <v>986</v>
      </c>
      <c r="Z385" s="286"/>
    </row>
    <row r="386" spans="23:26">
      <c r="W386" s="493" t="s">
        <v>299</v>
      </c>
      <c r="X386" s="498" t="s">
        <v>987</v>
      </c>
      <c r="Z386" s="286"/>
    </row>
    <row r="387" spans="23:26">
      <c r="W387" s="493" t="s">
        <v>299</v>
      </c>
      <c r="X387" s="498" t="s">
        <v>943</v>
      </c>
      <c r="Z387" s="286"/>
    </row>
    <row r="388" spans="23:26">
      <c r="W388" s="493" t="s">
        <v>299</v>
      </c>
      <c r="X388" s="498" t="s">
        <v>737</v>
      </c>
      <c r="Z388" s="286"/>
    </row>
    <row r="389" spans="23:26">
      <c r="W389" s="493" t="s">
        <v>299</v>
      </c>
      <c r="X389" s="498" t="s">
        <v>291</v>
      </c>
      <c r="Z389" s="286"/>
    </row>
    <row r="390" spans="23:26">
      <c r="W390" s="493" t="s">
        <v>299</v>
      </c>
      <c r="X390" s="498" t="s">
        <v>9</v>
      </c>
      <c r="Z390" s="286"/>
    </row>
    <row r="391" spans="23:26">
      <c r="W391" s="493" t="s">
        <v>299</v>
      </c>
      <c r="X391" s="498" t="s">
        <v>521</v>
      </c>
      <c r="Z391" s="286"/>
    </row>
    <row r="392" spans="23:26">
      <c r="W392" s="493" t="s">
        <v>299</v>
      </c>
      <c r="X392" s="498" t="s">
        <v>386</v>
      </c>
      <c r="Z392" s="286"/>
    </row>
    <row r="393" spans="23:26">
      <c r="W393" s="493" t="s">
        <v>299</v>
      </c>
      <c r="X393" s="498" t="s">
        <v>252</v>
      </c>
      <c r="Z393" s="286"/>
    </row>
    <row r="394" spans="23:26">
      <c r="W394" s="493" t="s">
        <v>299</v>
      </c>
      <c r="X394" s="498" t="s">
        <v>988</v>
      </c>
      <c r="Z394" s="286"/>
    </row>
    <row r="395" spans="23:26">
      <c r="W395" s="493" t="s">
        <v>299</v>
      </c>
      <c r="X395" s="498" t="s">
        <v>990</v>
      </c>
      <c r="Z395" s="286"/>
    </row>
    <row r="396" spans="23:26">
      <c r="W396" s="493" t="s">
        <v>299</v>
      </c>
      <c r="X396" s="498" t="s">
        <v>941</v>
      </c>
      <c r="Z396" s="286"/>
    </row>
    <row r="397" spans="23:26">
      <c r="W397" s="493" t="s">
        <v>299</v>
      </c>
      <c r="X397" s="498" t="s">
        <v>38</v>
      </c>
      <c r="Z397" s="286"/>
    </row>
    <row r="398" spans="23:26">
      <c r="W398" s="493" t="s">
        <v>299</v>
      </c>
      <c r="X398" s="498" t="s">
        <v>551</v>
      </c>
      <c r="Z398" s="286"/>
    </row>
    <row r="399" spans="23:26">
      <c r="W399" s="493" t="s">
        <v>299</v>
      </c>
      <c r="X399" s="498" t="s">
        <v>993</v>
      </c>
      <c r="Z399" s="286"/>
    </row>
    <row r="400" spans="23:26">
      <c r="W400" s="493" t="s">
        <v>299</v>
      </c>
      <c r="X400" s="498" t="s">
        <v>217</v>
      </c>
      <c r="Z400" s="286"/>
    </row>
    <row r="401" spans="23:26">
      <c r="W401" s="493" t="s">
        <v>299</v>
      </c>
      <c r="X401" s="498" t="s">
        <v>995</v>
      </c>
      <c r="Z401" s="286"/>
    </row>
    <row r="402" spans="23:26">
      <c r="W402" s="493" t="s">
        <v>299</v>
      </c>
      <c r="X402" s="498" t="s">
        <v>998</v>
      </c>
      <c r="Z402" s="286"/>
    </row>
    <row r="403" spans="23:26">
      <c r="W403" s="493" t="s">
        <v>299</v>
      </c>
      <c r="X403" s="498" t="s">
        <v>823</v>
      </c>
      <c r="Z403" s="286"/>
    </row>
    <row r="404" spans="23:26">
      <c r="W404" s="493" t="s">
        <v>299</v>
      </c>
      <c r="X404" s="498" t="s">
        <v>1000</v>
      </c>
      <c r="Z404" s="286"/>
    </row>
    <row r="405" spans="23:26">
      <c r="W405" s="493" t="s">
        <v>299</v>
      </c>
      <c r="X405" s="498" t="s">
        <v>910</v>
      </c>
      <c r="Z405" s="286"/>
    </row>
    <row r="406" spans="23:26">
      <c r="W406" s="493" t="s">
        <v>299</v>
      </c>
      <c r="X406" s="498" t="s">
        <v>30</v>
      </c>
      <c r="Z406" s="286"/>
    </row>
    <row r="407" spans="23:26">
      <c r="W407" s="493" t="s">
        <v>299</v>
      </c>
      <c r="X407" s="498" t="s">
        <v>48</v>
      </c>
      <c r="Z407" s="286"/>
    </row>
    <row r="408" spans="23:26">
      <c r="W408" s="493" t="s">
        <v>299</v>
      </c>
      <c r="X408" s="498" t="s">
        <v>1001</v>
      </c>
      <c r="Z408" s="286"/>
    </row>
    <row r="409" spans="23:26">
      <c r="W409" s="493" t="s">
        <v>299</v>
      </c>
      <c r="X409" s="498" t="s">
        <v>1002</v>
      </c>
      <c r="Z409" s="286"/>
    </row>
    <row r="410" spans="23:26">
      <c r="W410" s="493" t="s">
        <v>299</v>
      </c>
      <c r="X410" s="498" t="s">
        <v>194</v>
      </c>
      <c r="Z410" s="286"/>
    </row>
    <row r="411" spans="23:26">
      <c r="W411" s="493" t="s">
        <v>299</v>
      </c>
      <c r="X411" s="498" t="s">
        <v>729</v>
      </c>
      <c r="Z411" s="286"/>
    </row>
    <row r="412" spans="23:26">
      <c r="W412" s="493" t="s">
        <v>299</v>
      </c>
      <c r="X412" s="498" t="s">
        <v>76</v>
      </c>
      <c r="Z412" s="286"/>
    </row>
    <row r="413" spans="23:26">
      <c r="W413" s="493" t="s">
        <v>299</v>
      </c>
      <c r="X413" s="498" t="s">
        <v>1003</v>
      </c>
      <c r="Z413" s="286"/>
    </row>
    <row r="414" spans="23:26">
      <c r="W414" s="493" t="s">
        <v>299</v>
      </c>
      <c r="X414" s="498" t="s">
        <v>91</v>
      </c>
      <c r="Z414" s="286"/>
    </row>
    <row r="415" spans="23:26">
      <c r="W415" s="493" t="s">
        <v>308</v>
      </c>
      <c r="X415" s="498" t="s">
        <v>1005</v>
      </c>
      <c r="Z415" s="286"/>
    </row>
    <row r="416" spans="23:26">
      <c r="W416" s="493" t="s">
        <v>308</v>
      </c>
      <c r="X416" s="498" t="s">
        <v>871</v>
      </c>
      <c r="Z416" s="286"/>
    </row>
    <row r="417" spans="23:26">
      <c r="W417" s="493" t="s">
        <v>308</v>
      </c>
      <c r="X417" s="498" t="s">
        <v>1010</v>
      </c>
      <c r="Z417" s="286"/>
    </row>
    <row r="418" spans="23:26">
      <c r="W418" s="493" t="s">
        <v>308</v>
      </c>
      <c r="X418" s="498" t="s">
        <v>118</v>
      </c>
      <c r="Z418" s="286"/>
    </row>
    <row r="419" spans="23:26">
      <c r="W419" s="493" t="s">
        <v>308</v>
      </c>
      <c r="X419" s="498" t="s">
        <v>1011</v>
      </c>
      <c r="Z419" s="286"/>
    </row>
    <row r="420" spans="23:26">
      <c r="W420" s="493" t="s">
        <v>308</v>
      </c>
      <c r="X420" s="498" t="s">
        <v>1012</v>
      </c>
      <c r="Z420" s="286"/>
    </row>
    <row r="421" spans="23:26">
      <c r="W421" s="493" t="s">
        <v>308</v>
      </c>
      <c r="X421" s="498" t="s">
        <v>1016</v>
      </c>
      <c r="Z421" s="286"/>
    </row>
    <row r="422" spans="23:26">
      <c r="W422" s="493" t="s">
        <v>308</v>
      </c>
      <c r="X422" s="498" t="s">
        <v>336</v>
      </c>
      <c r="Z422" s="286"/>
    </row>
    <row r="423" spans="23:26">
      <c r="W423" s="493" t="s">
        <v>308</v>
      </c>
      <c r="X423" s="498" t="s">
        <v>1018</v>
      </c>
      <c r="Z423" s="286"/>
    </row>
    <row r="424" spans="23:26">
      <c r="W424" s="493" t="s">
        <v>308</v>
      </c>
      <c r="X424" s="498" t="s">
        <v>1020</v>
      </c>
      <c r="Z424" s="286"/>
    </row>
    <row r="425" spans="23:26">
      <c r="W425" s="493" t="s">
        <v>308</v>
      </c>
      <c r="X425" s="498" t="s">
        <v>1022</v>
      </c>
      <c r="Z425" s="286"/>
    </row>
    <row r="426" spans="23:26">
      <c r="W426" s="493" t="s">
        <v>308</v>
      </c>
      <c r="X426" s="498" t="s">
        <v>1024</v>
      </c>
      <c r="Z426" s="286"/>
    </row>
    <row r="427" spans="23:26">
      <c r="W427" s="493" t="s">
        <v>308</v>
      </c>
      <c r="X427" s="498" t="s">
        <v>1029</v>
      </c>
      <c r="Z427" s="286"/>
    </row>
    <row r="428" spans="23:26">
      <c r="W428" s="493" t="s">
        <v>308</v>
      </c>
      <c r="X428" s="498" t="s">
        <v>1030</v>
      </c>
      <c r="Z428" s="286"/>
    </row>
    <row r="429" spans="23:26">
      <c r="W429" s="493" t="s">
        <v>308</v>
      </c>
      <c r="X429" s="498" t="s">
        <v>1032</v>
      </c>
      <c r="Z429" s="286"/>
    </row>
    <row r="430" spans="23:26">
      <c r="W430" s="493" t="s">
        <v>308</v>
      </c>
      <c r="X430" s="498" t="s">
        <v>1033</v>
      </c>
      <c r="Z430" s="286"/>
    </row>
    <row r="431" spans="23:26">
      <c r="W431" s="493" t="s">
        <v>308</v>
      </c>
      <c r="X431" s="498" t="s">
        <v>54</v>
      </c>
      <c r="Z431" s="286"/>
    </row>
    <row r="432" spans="23:26">
      <c r="W432" s="493" t="s">
        <v>308</v>
      </c>
      <c r="X432" s="498" t="s">
        <v>1037</v>
      </c>
      <c r="Z432" s="286"/>
    </row>
    <row r="433" spans="23:26">
      <c r="W433" s="493" t="s">
        <v>308</v>
      </c>
      <c r="X433" s="498" t="s">
        <v>1039</v>
      </c>
      <c r="Z433" s="286"/>
    </row>
    <row r="434" spans="23:26">
      <c r="W434" s="493" t="s">
        <v>308</v>
      </c>
      <c r="X434" s="498" t="s">
        <v>87</v>
      </c>
      <c r="Z434" s="286"/>
    </row>
    <row r="435" spans="23:26">
      <c r="W435" s="493" t="s">
        <v>308</v>
      </c>
      <c r="X435" s="498" t="s">
        <v>410</v>
      </c>
      <c r="Z435" s="286"/>
    </row>
    <row r="436" spans="23:26">
      <c r="W436" s="493" t="s">
        <v>308</v>
      </c>
      <c r="X436" s="498" t="s">
        <v>1043</v>
      </c>
      <c r="Z436" s="286"/>
    </row>
    <row r="437" spans="23:26">
      <c r="W437" s="493" t="s">
        <v>308</v>
      </c>
      <c r="X437" s="498" t="s">
        <v>1007</v>
      </c>
      <c r="Z437" s="286"/>
    </row>
    <row r="438" spans="23:26">
      <c r="W438" s="493" t="s">
        <v>308</v>
      </c>
      <c r="X438" s="498" t="s">
        <v>1048</v>
      </c>
      <c r="Z438" s="286"/>
    </row>
    <row r="439" spans="23:26">
      <c r="W439" s="493" t="s">
        <v>308</v>
      </c>
      <c r="X439" s="498" t="s">
        <v>963</v>
      </c>
      <c r="Z439" s="286"/>
    </row>
    <row r="440" spans="23:26">
      <c r="W440" s="493" t="s">
        <v>308</v>
      </c>
      <c r="X440" s="498" t="s">
        <v>660</v>
      </c>
      <c r="Z440" s="286"/>
    </row>
    <row r="441" spans="23:26">
      <c r="W441" s="493" t="s">
        <v>308</v>
      </c>
      <c r="X441" s="498" t="s">
        <v>1050</v>
      </c>
      <c r="Z441" s="286"/>
    </row>
    <row r="442" spans="23:26">
      <c r="W442" s="493" t="s">
        <v>308</v>
      </c>
      <c r="X442" s="498" t="s">
        <v>1052</v>
      </c>
      <c r="Z442" s="286"/>
    </row>
    <row r="443" spans="23:26">
      <c r="W443" s="493" t="s">
        <v>308</v>
      </c>
      <c r="X443" s="498" t="s">
        <v>1042</v>
      </c>
      <c r="Z443" s="286"/>
    </row>
    <row r="444" spans="23:26">
      <c r="W444" s="493" t="s">
        <v>308</v>
      </c>
      <c r="X444" s="498" t="s">
        <v>595</v>
      </c>
      <c r="Z444" s="286"/>
    </row>
    <row r="445" spans="23:26">
      <c r="W445" s="493" t="s">
        <v>308</v>
      </c>
      <c r="X445" s="498" t="s">
        <v>1053</v>
      </c>
      <c r="Z445" s="286"/>
    </row>
    <row r="446" spans="23:26">
      <c r="W446" s="493" t="s">
        <v>308</v>
      </c>
      <c r="X446" s="498" t="s">
        <v>507</v>
      </c>
      <c r="Z446" s="286"/>
    </row>
    <row r="447" spans="23:26">
      <c r="W447" s="493" t="s">
        <v>308</v>
      </c>
      <c r="X447" s="498" t="s">
        <v>722</v>
      </c>
      <c r="Z447" s="286"/>
    </row>
    <row r="448" spans="23:26">
      <c r="W448" s="493" t="s">
        <v>308</v>
      </c>
      <c r="X448" s="498" t="s">
        <v>1056</v>
      </c>
      <c r="Z448" s="286"/>
    </row>
    <row r="449" spans="23:26">
      <c r="W449" s="493" t="s">
        <v>308</v>
      </c>
      <c r="X449" s="498" t="s">
        <v>1061</v>
      </c>
      <c r="Z449" s="286"/>
    </row>
    <row r="450" spans="23:26">
      <c r="W450" s="493" t="s">
        <v>308</v>
      </c>
      <c r="X450" s="498" t="s">
        <v>23</v>
      </c>
      <c r="Z450" s="286"/>
    </row>
    <row r="451" spans="23:26">
      <c r="W451" s="493" t="s">
        <v>308</v>
      </c>
      <c r="X451" s="498" t="s">
        <v>1062</v>
      </c>
      <c r="Z451" s="286"/>
    </row>
    <row r="452" spans="23:26">
      <c r="W452" s="493" t="s">
        <v>308</v>
      </c>
      <c r="X452" s="498" t="s">
        <v>960</v>
      </c>
      <c r="Z452" s="286"/>
    </row>
    <row r="453" spans="23:26">
      <c r="W453" s="493" t="s">
        <v>308</v>
      </c>
      <c r="X453" s="498" t="s">
        <v>1063</v>
      </c>
      <c r="Z453" s="286"/>
    </row>
    <row r="454" spans="23:26">
      <c r="W454" s="493" t="s">
        <v>308</v>
      </c>
      <c r="X454" s="498" t="s">
        <v>497</v>
      </c>
      <c r="Z454" s="286"/>
    </row>
    <row r="455" spans="23:26">
      <c r="W455" s="493" t="s">
        <v>308</v>
      </c>
      <c r="X455" s="498" t="s">
        <v>1067</v>
      </c>
      <c r="Z455" s="286"/>
    </row>
    <row r="456" spans="23:26">
      <c r="W456" s="493" t="s">
        <v>308</v>
      </c>
      <c r="X456" s="498" t="s">
        <v>1068</v>
      </c>
      <c r="Z456" s="286"/>
    </row>
    <row r="457" spans="23:26">
      <c r="W457" s="493" t="s">
        <v>308</v>
      </c>
      <c r="X457" s="498" t="s">
        <v>1070</v>
      </c>
      <c r="Z457" s="286"/>
    </row>
    <row r="458" spans="23:26">
      <c r="W458" s="493" t="s">
        <v>308</v>
      </c>
      <c r="X458" s="498" t="s">
        <v>1073</v>
      </c>
      <c r="Z458" s="286"/>
    </row>
    <row r="459" spans="23:26">
      <c r="W459" s="493" t="s">
        <v>318</v>
      </c>
      <c r="X459" s="498" t="s">
        <v>1074</v>
      </c>
      <c r="Z459" s="286"/>
    </row>
    <row r="460" spans="23:26">
      <c r="W460" s="493" t="s">
        <v>318</v>
      </c>
      <c r="X460" s="498" t="s">
        <v>1077</v>
      </c>
      <c r="Z460" s="286"/>
    </row>
    <row r="461" spans="23:26">
      <c r="W461" s="493" t="s">
        <v>318</v>
      </c>
      <c r="X461" s="498" t="s">
        <v>566</v>
      </c>
      <c r="Z461" s="286"/>
    </row>
    <row r="462" spans="23:26">
      <c r="W462" s="493" t="s">
        <v>318</v>
      </c>
      <c r="X462" s="498" t="s">
        <v>272</v>
      </c>
      <c r="Z462" s="286"/>
    </row>
    <row r="463" spans="23:26">
      <c r="W463" s="493" t="s">
        <v>318</v>
      </c>
      <c r="X463" s="498" t="s">
        <v>1081</v>
      </c>
      <c r="Z463" s="286"/>
    </row>
    <row r="464" spans="23:26">
      <c r="W464" s="493" t="s">
        <v>318</v>
      </c>
      <c r="X464" s="498" t="s">
        <v>1084</v>
      </c>
      <c r="Z464" s="286"/>
    </row>
    <row r="465" spans="23:26">
      <c r="W465" s="493" t="s">
        <v>318</v>
      </c>
      <c r="X465" s="498" t="s">
        <v>1087</v>
      </c>
      <c r="Z465" s="286"/>
    </row>
    <row r="466" spans="23:26">
      <c r="W466" s="493" t="s">
        <v>318</v>
      </c>
      <c r="X466" s="498" t="s">
        <v>97</v>
      </c>
      <c r="Z466" s="286"/>
    </row>
    <row r="467" spans="23:26">
      <c r="W467" s="493" t="s">
        <v>318</v>
      </c>
      <c r="X467" s="498" t="s">
        <v>1088</v>
      </c>
      <c r="Z467" s="286"/>
    </row>
    <row r="468" spans="23:26">
      <c r="W468" s="493" t="s">
        <v>318</v>
      </c>
      <c r="X468" s="498" t="s">
        <v>1092</v>
      </c>
      <c r="Z468" s="286"/>
    </row>
    <row r="469" spans="23:26">
      <c r="W469" s="493" t="s">
        <v>318</v>
      </c>
      <c r="X469" s="498" t="s">
        <v>1093</v>
      </c>
      <c r="Z469" s="286"/>
    </row>
    <row r="470" spans="23:26">
      <c r="W470" s="493" t="s">
        <v>318</v>
      </c>
      <c r="X470" s="498" t="s">
        <v>29</v>
      </c>
      <c r="Z470" s="286"/>
    </row>
    <row r="471" spans="23:26">
      <c r="W471" s="493" t="s">
        <v>318</v>
      </c>
      <c r="X471" s="498" t="s">
        <v>1095</v>
      </c>
      <c r="Z471" s="286"/>
    </row>
    <row r="472" spans="23:26">
      <c r="W472" s="493" t="s">
        <v>318</v>
      </c>
      <c r="X472" s="498" t="s">
        <v>1051</v>
      </c>
      <c r="Z472" s="286"/>
    </row>
    <row r="473" spans="23:26">
      <c r="W473" s="493" t="s">
        <v>318</v>
      </c>
      <c r="X473" s="498" t="s">
        <v>807</v>
      </c>
      <c r="Z473" s="286"/>
    </row>
    <row r="474" spans="23:26">
      <c r="W474" s="493" t="s">
        <v>318</v>
      </c>
      <c r="X474" s="498" t="s">
        <v>1096</v>
      </c>
      <c r="Z474" s="286"/>
    </row>
    <row r="475" spans="23:26">
      <c r="W475" s="493" t="s">
        <v>318</v>
      </c>
      <c r="X475" s="498" t="s">
        <v>712</v>
      </c>
      <c r="Z475" s="286"/>
    </row>
    <row r="476" spans="23:26">
      <c r="W476" s="493" t="s">
        <v>318</v>
      </c>
      <c r="X476" s="498" t="s">
        <v>1097</v>
      </c>
      <c r="Z476" s="286"/>
    </row>
    <row r="477" spans="23:26">
      <c r="W477" s="493" t="s">
        <v>318</v>
      </c>
      <c r="X477" s="498" t="s">
        <v>300</v>
      </c>
      <c r="Z477" s="286"/>
    </row>
    <row r="478" spans="23:26">
      <c r="W478" s="493" t="s">
        <v>318</v>
      </c>
      <c r="X478" s="498" t="s">
        <v>1079</v>
      </c>
      <c r="Z478" s="286"/>
    </row>
    <row r="479" spans="23:26">
      <c r="W479" s="493" t="s">
        <v>318</v>
      </c>
      <c r="X479" s="498" t="s">
        <v>267</v>
      </c>
      <c r="Z479" s="286"/>
    </row>
    <row r="480" spans="23:26">
      <c r="W480" s="493" t="s">
        <v>318</v>
      </c>
      <c r="X480" s="498" t="s">
        <v>1098</v>
      </c>
      <c r="Z480" s="286"/>
    </row>
    <row r="481" spans="23:26">
      <c r="W481" s="493" t="s">
        <v>318</v>
      </c>
      <c r="X481" s="498" t="s">
        <v>1100</v>
      </c>
      <c r="Z481" s="286"/>
    </row>
    <row r="482" spans="23:26">
      <c r="W482" s="493" t="s">
        <v>318</v>
      </c>
      <c r="X482" s="498" t="s">
        <v>129</v>
      </c>
      <c r="Z482" s="286"/>
    </row>
    <row r="483" spans="23:26">
      <c r="W483" s="493" t="s">
        <v>318</v>
      </c>
      <c r="X483" s="498" t="s">
        <v>1105</v>
      </c>
      <c r="Z483" s="286"/>
    </row>
    <row r="484" spans="23:26">
      <c r="W484" s="493" t="s">
        <v>324</v>
      </c>
      <c r="X484" s="498" t="s">
        <v>317</v>
      </c>
      <c r="Z484" s="286"/>
    </row>
    <row r="485" spans="23:26">
      <c r="W485" s="493" t="s">
        <v>324</v>
      </c>
      <c r="X485" s="498" t="s">
        <v>992</v>
      </c>
      <c r="Z485" s="286"/>
    </row>
    <row r="486" spans="23:26">
      <c r="W486" s="493" t="s">
        <v>324</v>
      </c>
      <c r="X486" s="498" t="s">
        <v>90</v>
      </c>
      <c r="Z486" s="286"/>
    </row>
    <row r="487" spans="23:26">
      <c r="W487" s="493" t="s">
        <v>324</v>
      </c>
      <c r="X487" s="498" t="s">
        <v>739</v>
      </c>
      <c r="Z487" s="286"/>
    </row>
    <row r="488" spans="23:26">
      <c r="W488" s="493" t="s">
        <v>324</v>
      </c>
      <c r="X488" s="498" t="s">
        <v>1107</v>
      </c>
      <c r="Z488" s="286"/>
    </row>
    <row r="489" spans="23:26">
      <c r="W489" s="493" t="s">
        <v>324</v>
      </c>
      <c r="X489" s="498" t="s">
        <v>502</v>
      </c>
      <c r="Z489" s="286"/>
    </row>
    <row r="490" spans="23:26">
      <c r="W490" s="493" t="s">
        <v>324</v>
      </c>
      <c r="X490" s="498" t="s">
        <v>439</v>
      </c>
      <c r="Z490" s="286"/>
    </row>
    <row r="491" spans="23:26">
      <c r="W491" s="493" t="s">
        <v>324</v>
      </c>
      <c r="X491" s="498" t="s">
        <v>1109</v>
      </c>
      <c r="Z491" s="286"/>
    </row>
    <row r="492" spans="23:26">
      <c r="W492" s="493" t="s">
        <v>324</v>
      </c>
      <c r="X492" s="498" t="s">
        <v>203</v>
      </c>
      <c r="Z492" s="286"/>
    </row>
    <row r="493" spans="23:26">
      <c r="W493" s="493" t="s">
        <v>324</v>
      </c>
      <c r="X493" s="498" t="s">
        <v>1111</v>
      </c>
      <c r="Z493" s="286"/>
    </row>
    <row r="494" spans="23:26">
      <c r="W494" s="493" t="s">
        <v>324</v>
      </c>
      <c r="X494" s="498" t="s">
        <v>1023</v>
      </c>
      <c r="Z494" s="286"/>
    </row>
    <row r="495" spans="23:26">
      <c r="W495" s="493" t="s">
        <v>324</v>
      </c>
      <c r="X495" s="498" t="s">
        <v>1113</v>
      </c>
      <c r="Z495" s="286"/>
    </row>
    <row r="496" spans="23:26">
      <c r="W496" s="493" t="s">
        <v>324</v>
      </c>
      <c r="X496" s="498" t="s">
        <v>1059</v>
      </c>
      <c r="Z496" s="286"/>
    </row>
    <row r="497" spans="23:26">
      <c r="W497" s="493" t="s">
        <v>324</v>
      </c>
      <c r="X497" s="498" t="s">
        <v>708</v>
      </c>
      <c r="Z497" s="286"/>
    </row>
    <row r="498" spans="23:26">
      <c r="W498" s="493" t="s">
        <v>324</v>
      </c>
      <c r="X498" s="498" t="s">
        <v>1115</v>
      </c>
      <c r="Z498" s="286"/>
    </row>
    <row r="499" spans="23:26">
      <c r="W499" s="493" t="s">
        <v>324</v>
      </c>
      <c r="X499" s="498" t="s">
        <v>1031</v>
      </c>
      <c r="Z499" s="286"/>
    </row>
    <row r="500" spans="23:26">
      <c r="W500" s="493" t="s">
        <v>324</v>
      </c>
      <c r="X500" s="498" t="s">
        <v>1117</v>
      </c>
      <c r="Z500" s="286"/>
    </row>
    <row r="501" spans="23:26">
      <c r="W501" s="493" t="s">
        <v>324</v>
      </c>
      <c r="X501" s="498" t="s">
        <v>888</v>
      </c>
      <c r="Z501" s="286"/>
    </row>
    <row r="502" spans="23:26">
      <c r="W502" s="493" t="s">
        <v>324</v>
      </c>
      <c r="X502" s="498" t="s">
        <v>617</v>
      </c>
      <c r="Z502" s="286"/>
    </row>
    <row r="503" spans="23:26">
      <c r="W503" s="493" t="s">
        <v>324</v>
      </c>
      <c r="X503" s="498" t="s">
        <v>1121</v>
      </c>
      <c r="Z503" s="286"/>
    </row>
    <row r="504" spans="23:26">
      <c r="W504" s="493" t="s">
        <v>324</v>
      </c>
      <c r="X504" s="498" t="s">
        <v>205</v>
      </c>
      <c r="Z504" s="286"/>
    </row>
    <row r="505" spans="23:26">
      <c r="W505" s="493" t="s">
        <v>324</v>
      </c>
      <c r="X505" s="498" t="s">
        <v>847</v>
      </c>
      <c r="Z505" s="286"/>
    </row>
    <row r="506" spans="23:26">
      <c r="W506" s="493" t="s">
        <v>324</v>
      </c>
      <c r="X506" s="498" t="s">
        <v>1124</v>
      </c>
      <c r="Z506" s="286"/>
    </row>
    <row r="507" spans="23:26">
      <c r="W507" s="493" t="s">
        <v>324</v>
      </c>
      <c r="X507" s="498" t="s">
        <v>1125</v>
      </c>
      <c r="Z507" s="286"/>
    </row>
    <row r="508" spans="23:26">
      <c r="W508" s="493" t="s">
        <v>324</v>
      </c>
      <c r="X508" s="498" t="s">
        <v>472</v>
      </c>
      <c r="Z508" s="286"/>
    </row>
    <row r="509" spans="23:26">
      <c r="W509" s="493" t="s">
        <v>324</v>
      </c>
      <c r="X509" s="498" t="s">
        <v>1129</v>
      </c>
      <c r="Z509" s="286"/>
    </row>
    <row r="510" spans="23:26">
      <c r="W510" s="493" t="s">
        <v>324</v>
      </c>
      <c r="X510" s="498" t="s">
        <v>1133</v>
      </c>
      <c r="Z510" s="286"/>
    </row>
    <row r="511" spans="23:26">
      <c r="W511" s="493" t="s">
        <v>324</v>
      </c>
      <c r="X511" s="498" t="s">
        <v>737</v>
      </c>
      <c r="Z511" s="286"/>
    </row>
    <row r="512" spans="23:26">
      <c r="W512" s="493" t="s">
        <v>324</v>
      </c>
      <c r="X512" s="498" t="s">
        <v>1082</v>
      </c>
      <c r="Z512" s="286"/>
    </row>
    <row r="513" spans="23:26">
      <c r="W513" s="493" t="s">
        <v>324</v>
      </c>
      <c r="X513" s="498" t="s">
        <v>827</v>
      </c>
      <c r="Z513" s="286"/>
    </row>
    <row r="514" spans="23:26">
      <c r="W514" s="493" t="s">
        <v>324</v>
      </c>
      <c r="X514" s="498" t="s">
        <v>516</v>
      </c>
      <c r="Z514" s="286"/>
    </row>
    <row r="515" spans="23:26">
      <c r="W515" s="493" t="s">
        <v>324</v>
      </c>
      <c r="X515" s="498" t="s">
        <v>869</v>
      </c>
      <c r="Z515" s="286"/>
    </row>
    <row r="516" spans="23:26">
      <c r="W516" s="493" t="s">
        <v>324</v>
      </c>
      <c r="X516" s="498" t="s">
        <v>770</v>
      </c>
      <c r="Z516" s="286"/>
    </row>
    <row r="517" spans="23:26">
      <c r="W517" s="493" t="s">
        <v>324</v>
      </c>
      <c r="X517" s="498" t="s">
        <v>1135</v>
      </c>
      <c r="Z517" s="286"/>
    </row>
    <row r="518" spans="23:26">
      <c r="W518" s="493" t="s">
        <v>324</v>
      </c>
      <c r="X518" s="498" t="s">
        <v>1138</v>
      </c>
      <c r="Z518" s="286"/>
    </row>
    <row r="519" spans="23:26">
      <c r="W519" s="493" t="s">
        <v>332</v>
      </c>
      <c r="X519" s="498" t="s">
        <v>1140</v>
      </c>
      <c r="Z519" s="286"/>
    </row>
    <row r="520" spans="23:26">
      <c r="W520" s="493" t="s">
        <v>332</v>
      </c>
      <c r="X520" s="498" t="s">
        <v>1143</v>
      </c>
      <c r="Z520" s="286"/>
    </row>
    <row r="521" spans="23:26">
      <c r="W521" s="493" t="s">
        <v>332</v>
      </c>
      <c r="X521" s="498" t="s">
        <v>405</v>
      </c>
      <c r="Z521" s="286"/>
    </row>
    <row r="522" spans="23:26">
      <c r="W522" s="493" t="s">
        <v>332</v>
      </c>
      <c r="X522" s="498" t="s">
        <v>159</v>
      </c>
      <c r="Z522" s="286"/>
    </row>
    <row r="523" spans="23:26">
      <c r="W523" s="493" t="s">
        <v>332</v>
      </c>
      <c r="X523" s="498" t="s">
        <v>1112</v>
      </c>
      <c r="Z523" s="286"/>
    </row>
    <row r="524" spans="23:26">
      <c r="W524" s="493" t="s">
        <v>332</v>
      </c>
      <c r="X524" s="498" t="s">
        <v>1144</v>
      </c>
      <c r="Z524" s="286"/>
    </row>
    <row r="525" spans="23:26">
      <c r="W525" s="493" t="s">
        <v>332</v>
      </c>
      <c r="X525" s="498" t="s">
        <v>1145</v>
      </c>
      <c r="Z525" s="286"/>
    </row>
    <row r="526" spans="23:26">
      <c r="W526" s="493" t="s">
        <v>332</v>
      </c>
      <c r="X526" s="498" t="s">
        <v>1146</v>
      </c>
      <c r="Z526" s="286"/>
    </row>
    <row r="527" spans="23:26">
      <c r="W527" s="493" t="s">
        <v>332</v>
      </c>
      <c r="X527" s="498" t="s">
        <v>1149</v>
      </c>
      <c r="Z527" s="286"/>
    </row>
    <row r="528" spans="23:26">
      <c r="W528" s="493" t="s">
        <v>332</v>
      </c>
      <c r="X528" s="498" t="s">
        <v>794</v>
      </c>
      <c r="Z528" s="286"/>
    </row>
    <row r="529" spans="23:26">
      <c r="W529" s="493" t="s">
        <v>332</v>
      </c>
      <c r="X529" s="498" t="s">
        <v>876</v>
      </c>
      <c r="Z529" s="286"/>
    </row>
    <row r="530" spans="23:26">
      <c r="W530" s="493" t="s">
        <v>332</v>
      </c>
      <c r="X530" s="498" t="s">
        <v>484</v>
      </c>
      <c r="Z530" s="286"/>
    </row>
    <row r="531" spans="23:26">
      <c r="W531" s="493" t="s">
        <v>332</v>
      </c>
      <c r="X531" s="498" t="s">
        <v>1150</v>
      </c>
      <c r="Z531" s="286"/>
    </row>
    <row r="532" spans="23:26">
      <c r="W532" s="493" t="s">
        <v>332</v>
      </c>
      <c r="X532" s="498" t="s">
        <v>1151</v>
      </c>
      <c r="Z532" s="286"/>
    </row>
    <row r="533" spans="23:26">
      <c r="W533" s="493" t="s">
        <v>332</v>
      </c>
      <c r="X533" s="498" t="s">
        <v>1153</v>
      </c>
      <c r="Z533" s="286"/>
    </row>
    <row r="534" spans="23:26">
      <c r="W534" s="493" t="s">
        <v>332</v>
      </c>
      <c r="X534" s="498" t="s">
        <v>1156</v>
      </c>
      <c r="Z534" s="286"/>
    </row>
    <row r="535" spans="23:26">
      <c r="W535" s="493" t="s">
        <v>332</v>
      </c>
      <c r="X535" s="498" t="s">
        <v>329</v>
      </c>
      <c r="Z535" s="286"/>
    </row>
    <row r="536" spans="23:26">
      <c r="W536" s="493" t="s">
        <v>332</v>
      </c>
      <c r="X536" s="498" t="s">
        <v>897</v>
      </c>
      <c r="Z536" s="286"/>
    </row>
    <row r="537" spans="23:26">
      <c r="W537" s="493" t="s">
        <v>332</v>
      </c>
      <c r="X537" s="498" t="s">
        <v>651</v>
      </c>
      <c r="Z537" s="286"/>
    </row>
    <row r="538" spans="23:26">
      <c r="W538" s="493" t="s">
        <v>332</v>
      </c>
      <c r="X538" s="498" t="s">
        <v>1157</v>
      </c>
      <c r="Z538" s="286"/>
    </row>
    <row r="539" spans="23:26">
      <c r="W539" s="493" t="s">
        <v>332</v>
      </c>
      <c r="X539" s="498" t="s">
        <v>1159</v>
      </c>
      <c r="Z539" s="286"/>
    </row>
    <row r="540" spans="23:26">
      <c r="W540" s="493" t="s">
        <v>332</v>
      </c>
      <c r="X540" s="498" t="s">
        <v>1163</v>
      </c>
      <c r="Z540" s="286"/>
    </row>
    <row r="541" spans="23:26">
      <c r="W541" s="493" t="s">
        <v>332</v>
      </c>
      <c r="X541" s="498" t="s">
        <v>1164</v>
      </c>
      <c r="Z541" s="286"/>
    </row>
    <row r="542" spans="23:26">
      <c r="W542" s="493" t="s">
        <v>332</v>
      </c>
      <c r="X542" s="498" t="s">
        <v>1110</v>
      </c>
      <c r="Z542" s="286"/>
    </row>
    <row r="543" spans="23:26">
      <c r="W543" s="493" t="s">
        <v>332</v>
      </c>
      <c r="X543" s="498" t="s">
        <v>1166</v>
      </c>
      <c r="Z543" s="286"/>
    </row>
    <row r="544" spans="23:26">
      <c r="W544" s="493" t="s">
        <v>332</v>
      </c>
      <c r="X544" s="498" t="s">
        <v>920</v>
      </c>
      <c r="Z544" s="286"/>
    </row>
    <row r="545" spans="23:26">
      <c r="W545" s="493" t="s">
        <v>332</v>
      </c>
      <c r="X545" s="498" t="s">
        <v>1058</v>
      </c>
      <c r="Z545" s="286"/>
    </row>
    <row r="546" spans="23:26">
      <c r="W546" s="493" t="s">
        <v>332</v>
      </c>
      <c r="X546" s="498" t="s">
        <v>1167</v>
      </c>
      <c r="Z546" s="286"/>
    </row>
    <row r="547" spans="23:26">
      <c r="W547" s="493" t="s">
        <v>332</v>
      </c>
      <c r="X547" s="498" t="s">
        <v>1170</v>
      </c>
      <c r="Z547" s="286"/>
    </row>
    <row r="548" spans="23:26">
      <c r="W548" s="493" t="s">
        <v>332</v>
      </c>
      <c r="X548" s="498" t="s">
        <v>1171</v>
      </c>
      <c r="Z548" s="286"/>
    </row>
    <row r="549" spans="23:26">
      <c r="W549" s="493" t="s">
        <v>332</v>
      </c>
      <c r="X549" s="498" t="s">
        <v>648</v>
      </c>
      <c r="Z549" s="286"/>
    </row>
    <row r="550" spans="23:26">
      <c r="W550" s="493" t="s">
        <v>332</v>
      </c>
      <c r="X550" s="498" t="s">
        <v>1175</v>
      </c>
      <c r="Z550" s="286"/>
    </row>
    <row r="551" spans="23:26">
      <c r="W551" s="493" t="s">
        <v>332</v>
      </c>
      <c r="X551" s="498" t="s">
        <v>653</v>
      </c>
      <c r="Z551" s="286"/>
    </row>
    <row r="552" spans="23:26">
      <c r="W552" s="493" t="s">
        <v>332</v>
      </c>
      <c r="X552" s="498" t="s">
        <v>1176</v>
      </c>
      <c r="Z552" s="286"/>
    </row>
    <row r="553" spans="23:26">
      <c r="W553" s="493" t="s">
        <v>332</v>
      </c>
      <c r="X553" s="498" t="s">
        <v>522</v>
      </c>
      <c r="Z553" s="286"/>
    </row>
    <row r="554" spans="23:26">
      <c r="W554" s="493" t="s">
        <v>332</v>
      </c>
      <c r="X554" s="498" t="s">
        <v>840</v>
      </c>
      <c r="Z554" s="286"/>
    </row>
    <row r="555" spans="23:26">
      <c r="W555" s="493" t="s">
        <v>332</v>
      </c>
      <c r="X555" s="498" t="s">
        <v>421</v>
      </c>
      <c r="Z555" s="286"/>
    </row>
    <row r="556" spans="23:26">
      <c r="W556" s="493" t="s">
        <v>332</v>
      </c>
      <c r="X556" s="498" t="s">
        <v>125</v>
      </c>
      <c r="Z556" s="286"/>
    </row>
    <row r="557" spans="23:26">
      <c r="W557" s="493" t="s">
        <v>332</v>
      </c>
      <c r="X557" s="498" t="s">
        <v>1177</v>
      </c>
      <c r="Z557" s="286"/>
    </row>
    <row r="558" spans="23:26">
      <c r="W558" s="493" t="s">
        <v>332</v>
      </c>
      <c r="X558" s="498" t="s">
        <v>1178</v>
      </c>
      <c r="Z558" s="286"/>
    </row>
    <row r="559" spans="23:26">
      <c r="W559" s="493" t="s">
        <v>332</v>
      </c>
      <c r="X559" s="498" t="s">
        <v>537</v>
      </c>
      <c r="Z559" s="286"/>
    </row>
    <row r="560" spans="23:26">
      <c r="W560" s="493" t="s">
        <v>332</v>
      </c>
      <c r="X560" s="498" t="s">
        <v>435</v>
      </c>
      <c r="Z560" s="286"/>
    </row>
    <row r="561" spans="23:26">
      <c r="W561" s="493" t="s">
        <v>332</v>
      </c>
      <c r="X561" s="498" t="s">
        <v>363</v>
      </c>
      <c r="Z561" s="286"/>
    </row>
    <row r="562" spans="23:26">
      <c r="W562" s="493" t="s">
        <v>332</v>
      </c>
      <c r="X562" s="498" t="s">
        <v>1180</v>
      </c>
      <c r="Z562" s="286"/>
    </row>
    <row r="563" spans="23:26">
      <c r="W563" s="493" t="s">
        <v>332</v>
      </c>
      <c r="X563" s="498" t="s">
        <v>929</v>
      </c>
      <c r="Z563" s="286"/>
    </row>
    <row r="564" spans="23:26">
      <c r="W564" s="493" t="s">
        <v>332</v>
      </c>
      <c r="X564" s="498" t="s">
        <v>245</v>
      </c>
      <c r="Z564" s="286"/>
    </row>
    <row r="565" spans="23:26">
      <c r="W565" s="493" t="s">
        <v>332</v>
      </c>
      <c r="X565" s="498" t="s">
        <v>455</v>
      </c>
      <c r="Z565" s="286"/>
    </row>
    <row r="566" spans="23:26">
      <c r="W566" s="493" t="s">
        <v>332</v>
      </c>
      <c r="X566" s="498" t="s">
        <v>563</v>
      </c>
      <c r="Z566" s="286"/>
    </row>
    <row r="567" spans="23:26">
      <c r="W567" s="493" t="s">
        <v>332</v>
      </c>
      <c r="X567" s="498" t="s">
        <v>1181</v>
      </c>
      <c r="Z567" s="286"/>
    </row>
    <row r="568" spans="23:26">
      <c r="W568" s="493" t="s">
        <v>332</v>
      </c>
      <c r="X568" s="498" t="s">
        <v>1185</v>
      </c>
      <c r="Z568" s="286"/>
    </row>
    <row r="569" spans="23:26">
      <c r="W569" s="493" t="s">
        <v>332</v>
      </c>
      <c r="X569" s="498" t="s">
        <v>694</v>
      </c>
      <c r="Z569" s="286"/>
    </row>
    <row r="570" spans="23:26">
      <c r="W570" s="493" t="s">
        <v>332</v>
      </c>
      <c r="X570" s="498" t="s">
        <v>200</v>
      </c>
      <c r="Z570" s="286"/>
    </row>
    <row r="571" spans="23:26">
      <c r="W571" s="493" t="s">
        <v>332</v>
      </c>
      <c r="X571" s="498" t="s">
        <v>158</v>
      </c>
      <c r="Z571" s="286"/>
    </row>
    <row r="572" spans="23:26">
      <c r="W572" s="493" t="s">
        <v>332</v>
      </c>
      <c r="X572" s="498" t="s">
        <v>1186</v>
      </c>
      <c r="Z572" s="286"/>
    </row>
    <row r="573" spans="23:26">
      <c r="W573" s="493" t="s">
        <v>332</v>
      </c>
      <c r="X573" s="498" t="s">
        <v>1148</v>
      </c>
      <c r="Z573" s="286"/>
    </row>
    <row r="574" spans="23:26">
      <c r="W574" s="493" t="s">
        <v>332</v>
      </c>
      <c r="X574" s="498" t="s">
        <v>814</v>
      </c>
      <c r="Z574" s="286"/>
    </row>
    <row r="575" spans="23:26">
      <c r="W575" s="493" t="s">
        <v>332</v>
      </c>
      <c r="X575" s="498" t="s">
        <v>891</v>
      </c>
      <c r="Z575" s="286"/>
    </row>
    <row r="576" spans="23:26">
      <c r="W576" s="493" t="s">
        <v>332</v>
      </c>
      <c r="X576" s="498" t="s">
        <v>730</v>
      </c>
      <c r="Z576" s="286"/>
    </row>
    <row r="577" spans="23:26">
      <c r="W577" s="493" t="s">
        <v>332</v>
      </c>
      <c r="X577" s="498" t="s">
        <v>1188</v>
      </c>
      <c r="Z577" s="286"/>
    </row>
    <row r="578" spans="23:26">
      <c r="W578" s="493" t="s">
        <v>332</v>
      </c>
      <c r="X578" s="498" t="s">
        <v>1190</v>
      </c>
      <c r="Z578" s="286"/>
    </row>
    <row r="579" spans="23:26">
      <c r="W579" s="493" t="s">
        <v>332</v>
      </c>
      <c r="X579" s="498" t="s">
        <v>343</v>
      </c>
      <c r="Z579" s="286"/>
    </row>
    <row r="580" spans="23:26">
      <c r="W580" s="493" t="s">
        <v>332</v>
      </c>
      <c r="X580" s="498" t="s">
        <v>1101</v>
      </c>
      <c r="Z580" s="286"/>
    </row>
    <row r="581" spans="23:26">
      <c r="W581" s="493" t="s">
        <v>332</v>
      </c>
      <c r="X581" s="498" t="s">
        <v>1106</v>
      </c>
      <c r="Z581" s="286"/>
    </row>
    <row r="582" spans="23:26">
      <c r="W582" s="493" t="s">
        <v>337</v>
      </c>
      <c r="X582" s="498" t="s">
        <v>703</v>
      </c>
      <c r="Z582" s="286"/>
    </row>
    <row r="583" spans="23:26">
      <c r="W583" s="493" t="s">
        <v>337</v>
      </c>
      <c r="X583" s="498" t="s">
        <v>1193</v>
      </c>
      <c r="Z583" s="286"/>
    </row>
    <row r="584" spans="23:26">
      <c r="W584" s="493" t="s">
        <v>337</v>
      </c>
      <c r="X584" s="498" t="s">
        <v>718</v>
      </c>
      <c r="Z584" s="286"/>
    </row>
    <row r="585" spans="23:26">
      <c r="W585" s="493" t="s">
        <v>337</v>
      </c>
      <c r="X585" s="498" t="s">
        <v>1195</v>
      </c>
      <c r="Z585" s="286"/>
    </row>
    <row r="586" spans="23:26">
      <c r="W586" s="493" t="s">
        <v>337</v>
      </c>
      <c r="X586" s="498" t="s">
        <v>671</v>
      </c>
      <c r="Z586" s="286"/>
    </row>
    <row r="587" spans="23:26">
      <c r="W587" s="493" t="s">
        <v>337</v>
      </c>
      <c r="X587" s="498" t="s">
        <v>1197</v>
      </c>
      <c r="Z587" s="286"/>
    </row>
    <row r="588" spans="23:26">
      <c r="W588" s="493" t="s">
        <v>337</v>
      </c>
      <c r="X588" s="498" t="s">
        <v>43</v>
      </c>
      <c r="Z588" s="286"/>
    </row>
    <row r="589" spans="23:26">
      <c r="W589" s="493" t="s">
        <v>337</v>
      </c>
      <c r="X589" s="498" t="s">
        <v>1123</v>
      </c>
      <c r="Z589" s="286"/>
    </row>
    <row r="590" spans="23:26">
      <c r="W590" s="493" t="s">
        <v>337</v>
      </c>
      <c r="X590" s="498" t="s">
        <v>1198</v>
      </c>
      <c r="Z590" s="286"/>
    </row>
    <row r="591" spans="23:26">
      <c r="W591" s="493" t="s">
        <v>337</v>
      </c>
      <c r="X591" s="498" t="s">
        <v>996</v>
      </c>
      <c r="Z591" s="286"/>
    </row>
    <row r="592" spans="23:26">
      <c r="W592" s="493" t="s">
        <v>337</v>
      </c>
      <c r="X592" s="498" t="s">
        <v>1085</v>
      </c>
      <c r="Z592" s="286"/>
    </row>
    <row r="593" spans="23:26">
      <c r="W593" s="493" t="s">
        <v>337</v>
      </c>
      <c r="X593" s="498" t="s">
        <v>1200</v>
      </c>
      <c r="Z593" s="286"/>
    </row>
    <row r="594" spans="23:26">
      <c r="W594" s="493" t="s">
        <v>337</v>
      </c>
      <c r="X594" s="498" t="s">
        <v>924</v>
      </c>
      <c r="Z594" s="286"/>
    </row>
    <row r="595" spans="23:26">
      <c r="W595" s="493" t="s">
        <v>337</v>
      </c>
      <c r="X595" s="498" t="s">
        <v>1202</v>
      </c>
      <c r="Z595" s="286"/>
    </row>
    <row r="596" spans="23:26">
      <c r="W596" s="493" t="s">
        <v>337</v>
      </c>
      <c r="X596" s="498" t="s">
        <v>338</v>
      </c>
      <c r="Z596" s="286"/>
    </row>
    <row r="597" spans="23:26">
      <c r="W597" s="493" t="s">
        <v>337</v>
      </c>
      <c r="X597" s="498" t="s">
        <v>1203</v>
      </c>
      <c r="Z597" s="286"/>
    </row>
    <row r="598" spans="23:26">
      <c r="W598" s="493" t="s">
        <v>337</v>
      </c>
      <c r="X598" s="498" t="s">
        <v>1204</v>
      </c>
      <c r="Z598" s="286"/>
    </row>
    <row r="599" spans="23:26">
      <c r="W599" s="493" t="s">
        <v>337</v>
      </c>
      <c r="X599" s="498" t="s">
        <v>1205</v>
      </c>
      <c r="Z599" s="286"/>
    </row>
    <row r="600" spans="23:26">
      <c r="W600" s="493" t="s">
        <v>337</v>
      </c>
      <c r="X600" s="498" t="s">
        <v>1206</v>
      </c>
      <c r="Z600" s="286"/>
    </row>
    <row r="601" spans="23:26">
      <c r="W601" s="493" t="s">
        <v>337</v>
      </c>
      <c r="X601" s="498" t="s">
        <v>785</v>
      </c>
      <c r="Z601" s="286"/>
    </row>
    <row r="602" spans="23:26">
      <c r="W602" s="493" t="s">
        <v>337</v>
      </c>
      <c r="X602" s="498" t="s">
        <v>1207</v>
      </c>
      <c r="Z602" s="286"/>
    </row>
    <row r="603" spans="23:26">
      <c r="W603" s="493" t="s">
        <v>337</v>
      </c>
      <c r="X603" s="498" t="s">
        <v>1209</v>
      </c>
      <c r="Z603" s="286"/>
    </row>
    <row r="604" spans="23:26">
      <c r="W604" s="493" t="s">
        <v>337</v>
      </c>
      <c r="X604" s="498" t="s">
        <v>1211</v>
      </c>
      <c r="Z604" s="286"/>
    </row>
    <row r="605" spans="23:26">
      <c r="W605" s="493" t="s">
        <v>337</v>
      </c>
      <c r="X605" s="498" t="s">
        <v>157</v>
      </c>
      <c r="Z605" s="286"/>
    </row>
    <row r="606" spans="23:26">
      <c r="W606" s="493" t="s">
        <v>337</v>
      </c>
      <c r="X606" s="498" t="s">
        <v>780</v>
      </c>
      <c r="Z606" s="286"/>
    </row>
    <row r="607" spans="23:26">
      <c r="W607" s="493" t="s">
        <v>337</v>
      </c>
      <c r="X607" s="498" t="s">
        <v>16</v>
      </c>
      <c r="Z607" s="286"/>
    </row>
    <row r="608" spans="23:26">
      <c r="W608" s="493" t="s">
        <v>337</v>
      </c>
      <c r="X608" s="498" t="s">
        <v>163</v>
      </c>
      <c r="Z608" s="286"/>
    </row>
    <row r="609" spans="23:26">
      <c r="W609" s="493" t="s">
        <v>337</v>
      </c>
      <c r="X609" s="498" t="s">
        <v>1213</v>
      </c>
      <c r="Z609" s="286"/>
    </row>
    <row r="610" spans="23:26">
      <c r="W610" s="493" t="s">
        <v>337</v>
      </c>
      <c r="X610" s="498" t="s">
        <v>372</v>
      </c>
      <c r="Z610" s="286"/>
    </row>
    <row r="611" spans="23:26">
      <c r="W611" s="493" t="s">
        <v>337</v>
      </c>
      <c r="X611" s="498" t="s">
        <v>1214</v>
      </c>
      <c r="Z611" s="286"/>
    </row>
    <row r="612" spans="23:26">
      <c r="W612" s="493" t="s">
        <v>337</v>
      </c>
      <c r="X612" s="498" t="s">
        <v>1217</v>
      </c>
      <c r="Z612" s="286"/>
    </row>
    <row r="613" spans="23:26">
      <c r="W613" s="493" t="s">
        <v>337</v>
      </c>
      <c r="X613" s="498" t="s">
        <v>1218</v>
      </c>
      <c r="Z613" s="286"/>
    </row>
    <row r="614" spans="23:26">
      <c r="W614" s="493" t="s">
        <v>337</v>
      </c>
      <c r="X614" s="498" t="s">
        <v>82</v>
      </c>
      <c r="Z614" s="286"/>
    </row>
    <row r="615" spans="23:26">
      <c r="W615" s="493" t="s">
        <v>337</v>
      </c>
      <c r="X615" s="498" t="s">
        <v>759</v>
      </c>
      <c r="Z615" s="286"/>
    </row>
    <row r="616" spans="23:26">
      <c r="W616" s="493" t="s">
        <v>337</v>
      </c>
      <c r="X616" s="498" t="s">
        <v>313</v>
      </c>
      <c r="Z616" s="286"/>
    </row>
    <row r="617" spans="23:26">
      <c r="W617" s="493" t="s">
        <v>337</v>
      </c>
      <c r="X617" s="498" t="s">
        <v>1220</v>
      </c>
      <c r="Z617" s="286"/>
    </row>
    <row r="618" spans="23:26">
      <c r="W618" s="493" t="s">
        <v>337</v>
      </c>
      <c r="X618" s="498" t="s">
        <v>944</v>
      </c>
      <c r="Z618" s="286"/>
    </row>
    <row r="619" spans="23:26">
      <c r="W619" s="493" t="s">
        <v>337</v>
      </c>
      <c r="X619" s="498" t="s">
        <v>482</v>
      </c>
      <c r="Z619" s="286"/>
    </row>
    <row r="620" spans="23:26">
      <c r="W620" s="493" t="s">
        <v>337</v>
      </c>
      <c r="X620" s="498" t="s">
        <v>1221</v>
      </c>
      <c r="Z620" s="286"/>
    </row>
    <row r="621" spans="23:26">
      <c r="W621" s="493" t="s">
        <v>337</v>
      </c>
      <c r="X621" s="498" t="s">
        <v>1223</v>
      </c>
      <c r="Z621" s="286"/>
    </row>
    <row r="622" spans="23:26">
      <c r="W622" s="493" t="s">
        <v>337</v>
      </c>
      <c r="X622" s="498" t="s">
        <v>1225</v>
      </c>
      <c r="Z622" s="286"/>
    </row>
    <row r="623" spans="23:26">
      <c r="W623" s="493" t="s">
        <v>337</v>
      </c>
      <c r="X623" s="498" t="s">
        <v>614</v>
      </c>
      <c r="Z623" s="286"/>
    </row>
    <row r="624" spans="23:26">
      <c r="W624" s="493" t="s">
        <v>337</v>
      </c>
      <c r="X624" s="498" t="s">
        <v>1227</v>
      </c>
      <c r="Z624" s="286"/>
    </row>
    <row r="625" spans="23:26">
      <c r="W625" s="493" t="s">
        <v>337</v>
      </c>
      <c r="X625" s="498" t="s">
        <v>1228</v>
      </c>
      <c r="Z625" s="286"/>
    </row>
    <row r="626" spans="23:26">
      <c r="W626" s="493" t="s">
        <v>337</v>
      </c>
      <c r="X626" s="498" t="s">
        <v>1230</v>
      </c>
      <c r="Z626" s="286"/>
    </row>
    <row r="627" spans="23:26">
      <c r="W627" s="493" t="s">
        <v>337</v>
      </c>
      <c r="X627" s="498" t="s">
        <v>128</v>
      </c>
      <c r="Z627" s="286"/>
    </row>
    <row r="628" spans="23:26">
      <c r="W628" s="493" t="s">
        <v>337</v>
      </c>
      <c r="X628" s="498" t="s">
        <v>198</v>
      </c>
      <c r="Z628" s="286"/>
    </row>
    <row r="629" spans="23:26">
      <c r="W629" s="493" t="s">
        <v>337</v>
      </c>
      <c r="X629" s="498" t="s">
        <v>1231</v>
      </c>
      <c r="Z629" s="286"/>
    </row>
    <row r="630" spans="23:26">
      <c r="W630" s="493" t="s">
        <v>337</v>
      </c>
      <c r="X630" s="498" t="s">
        <v>1232</v>
      </c>
      <c r="Z630" s="286"/>
    </row>
    <row r="631" spans="23:26">
      <c r="W631" s="493" t="s">
        <v>337</v>
      </c>
      <c r="X631" s="498" t="s">
        <v>1233</v>
      </c>
      <c r="Z631" s="286"/>
    </row>
    <row r="632" spans="23:26">
      <c r="W632" s="493" t="s">
        <v>337</v>
      </c>
      <c r="X632" s="498" t="s">
        <v>31</v>
      </c>
      <c r="Z632" s="286"/>
    </row>
    <row r="633" spans="23:26">
      <c r="W633" s="493" t="s">
        <v>337</v>
      </c>
      <c r="X633" s="498" t="s">
        <v>661</v>
      </c>
      <c r="Z633" s="286"/>
    </row>
    <row r="634" spans="23:26">
      <c r="W634" s="493" t="s">
        <v>337</v>
      </c>
      <c r="X634" s="498" t="s">
        <v>856</v>
      </c>
      <c r="Z634" s="286"/>
    </row>
    <row r="635" spans="23:26">
      <c r="W635" s="493" t="s">
        <v>337</v>
      </c>
      <c r="X635" s="498" t="s">
        <v>1137</v>
      </c>
      <c r="Z635" s="286"/>
    </row>
    <row r="636" spans="23:26">
      <c r="W636" s="493" t="s">
        <v>51</v>
      </c>
      <c r="X636" s="498" t="s">
        <v>1234</v>
      </c>
      <c r="Z636" s="286"/>
    </row>
    <row r="637" spans="23:26">
      <c r="W637" s="493" t="s">
        <v>51</v>
      </c>
      <c r="X637" s="498" t="s">
        <v>79</v>
      </c>
      <c r="Z637" s="286"/>
    </row>
    <row r="638" spans="23:26">
      <c r="W638" s="493" t="s">
        <v>51</v>
      </c>
      <c r="X638" s="498" t="s">
        <v>1235</v>
      </c>
      <c r="Z638" s="286"/>
    </row>
    <row r="639" spans="23:26">
      <c r="W639" s="493" t="s">
        <v>51</v>
      </c>
      <c r="X639" s="498" t="s">
        <v>183</v>
      </c>
      <c r="Z639" s="286"/>
    </row>
    <row r="640" spans="23:26">
      <c r="W640" s="493" t="s">
        <v>51</v>
      </c>
      <c r="X640" s="498" t="s">
        <v>360</v>
      </c>
      <c r="Z640" s="286"/>
    </row>
    <row r="641" spans="23:26">
      <c r="W641" s="493" t="s">
        <v>51</v>
      </c>
      <c r="X641" s="498" t="s">
        <v>549</v>
      </c>
      <c r="Z641" s="286"/>
    </row>
    <row r="642" spans="23:26">
      <c r="W642" s="493" t="s">
        <v>51</v>
      </c>
      <c r="X642" s="498" t="s">
        <v>1237</v>
      </c>
      <c r="Z642" s="286"/>
    </row>
    <row r="643" spans="23:26">
      <c r="W643" s="493" t="s">
        <v>51</v>
      </c>
      <c r="X643" s="498" t="s">
        <v>974</v>
      </c>
      <c r="Z643" s="286"/>
    </row>
    <row r="644" spans="23:26">
      <c r="W644" s="493" t="s">
        <v>51</v>
      </c>
      <c r="X644" s="498" t="s">
        <v>1238</v>
      </c>
      <c r="Z644" s="286"/>
    </row>
    <row r="645" spans="23:26">
      <c r="W645" s="493" t="s">
        <v>51</v>
      </c>
      <c r="X645" s="498" t="s">
        <v>1239</v>
      </c>
      <c r="Z645" s="286"/>
    </row>
    <row r="646" spans="23:26">
      <c r="W646" s="493" t="s">
        <v>51</v>
      </c>
      <c r="X646" s="498" t="s">
        <v>1240</v>
      </c>
      <c r="Z646" s="286"/>
    </row>
    <row r="647" spans="23:26">
      <c r="W647" s="493" t="s">
        <v>51</v>
      </c>
      <c r="X647" s="498" t="s">
        <v>1243</v>
      </c>
      <c r="Z647" s="286"/>
    </row>
    <row r="648" spans="23:26">
      <c r="W648" s="493" t="s">
        <v>51</v>
      </c>
      <c r="X648" s="498" t="s">
        <v>864</v>
      </c>
      <c r="Z648" s="286"/>
    </row>
    <row r="649" spans="23:26">
      <c r="W649" s="493" t="s">
        <v>51</v>
      </c>
      <c r="X649" s="498" t="s">
        <v>1244</v>
      </c>
      <c r="Z649" s="286"/>
    </row>
    <row r="650" spans="23:26">
      <c r="W650" s="493" t="s">
        <v>51</v>
      </c>
      <c r="X650" s="498" t="s">
        <v>150</v>
      </c>
      <c r="Z650" s="286"/>
    </row>
    <row r="651" spans="23:26">
      <c r="W651" s="493" t="s">
        <v>51</v>
      </c>
      <c r="X651" s="498" t="s">
        <v>1245</v>
      </c>
      <c r="Z651" s="286"/>
    </row>
    <row r="652" spans="23:26">
      <c r="W652" s="493" t="s">
        <v>51</v>
      </c>
      <c r="X652" s="498" t="s">
        <v>10</v>
      </c>
      <c r="Z652" s="286"/>
    </row>
    <row r="653" spans="23:26">
      <c r="W653" s="493" t="s">
        <v>51</v>
      </c>
      <c r="X653" s="498" t="s">
        <v>1246</v>
      </c>
      <c r="Z653" s="286"/>
    </row>
    <row r="654" spans="23:26">
      <c r="W654" s="493" t="s">
        <v>51</v>
      </c>
      <c r="X654" s="498" t="s">
        <v>1247</v>
      </c>
      <c r="Z654" s="286"/>
    </row>
    <row r="655" spans="23:26">
      <c r="W655" s="493" t="s">
        <v>51</v>
      </c>
      <c r="X655" s="498" t="s">
        <v>1249</v>
      </c>
      <c r="Z655" s="286"/>
    </row>
    <row r="656" spans="23:26">
      <c r="W656" s="493" t="s">
        <v>51</v>
      </c>
      <c r="X656" s="498" t="s">
        <v>1189</v>
      </c>
      <c r="Z656" s="286"/>
    </row>
    <row r="657" spans="23:26">
      <c r="W657" s="493" t="s">
        <v>51</v>
      </c>
      <c r="X657" s="498" t="s">
        <v>1250</v>
      </c>
      <c r="Z657" s="286"/>
    </row>
    <row r="658" spans="23:26">
      <c r="W658" s="493" t="s">
        <v>51</v>
      </c>
      <c r="X658" s="498" t="s">
        <v>946</v>
      </c>
      <c r="Z658" s="286"/>
    </row>
    <row r="659" spans="23:26">
      <c r="W659" s="493" t="s">
        <v>51</v>
      </c>
      <c r="X659" s="498" t="s">
        <v>1254</v>
      </c>
      <c r="Z659" s="286"/>
    </row>
    <row r="660" spans="23:26">
      <c r="W660" s="493" t="s">
        <v>51</v>
      </c>
      <c r="X660" s="498" t="s">
        <v>616</v>
      </c>
      <c r="Z660" s="286"/>
    </row>
    <row r="661" spans="23:26">
      <c r="W661" s="493" t="s">
        <v>51</v>
      </c>
      <c r="X661" s="498" t="s">
        <v>1256</v>
      </c>
      <c r="Z661" s="286"/>
    </row>
    <row r="662" spans="23:26">
      <c r="W662" s="493" t="s">
        <v>51</v>
      </c>
      <c r="X662" s="498" t="s">
        <v>851</v>
      </c>
      <c r="Z662" s="286"/>
    </row>
    <row r="663" spans="23:26">
      <c r="W663" s="493" t="s">
        <v>51</v>
      </c>
      <c r="X663" s="498" t="s">
        <v>143</v>
      </c>
      <c r="Z663" s="286"/>
    </row>
    <row r="664" spans="23:26">
      <c r="W664" s="493" t="s">
        <v>51</v>
      </c>
      <c r="X664" s="498" t="s">
        <v>341</v>
      </c>
      <c r="Z664" s="286"/>
    </row>
    <row r="665" spans="23:26">
      <c r="W665" s="493" t="s">
        <v>51</v>
      </c>
      <c r="X665" s="498" t="s">
        <v>1045</v>
      </c>
      <c r="Z665" s="286"/>
    </row>
    <row r="666" spans="23:26">
      <c r="W666" s="493" t="s">
        <v>51</v>
      </c>
      <c r="X666" s="498" t="s">
        <v>1257</v>
      </c>
      <c r="Z666" s="286"/>
    </row>
    <row r="667" spans="23:26">
      <c r="W667" s="493" t="s">
        <v>51</v>
      </c>
      <c r="X667" s="498" t="s">
        <v>675</v>
      </c>
      <c r="Z667" s="286"/>
    </row>
    <row r="668" spans="23:26">
      <c r="W668" s="493" t="s">
        <v>51</v>
      </c>
      <c r="X668" s="498" t="s">
        <v>1258</v>
      </c>
      <c r="Z668" s="286"/>
    </row>
    <row r="669" spans="23:26">
      <c r="W669" s="493" t="s">
        <v>51</v>
      </c>
      <c r="X669" s="498" t="s">
        <v>412</v>
      </c>
      <c r="Z669" s="286"/>
    </row>
    <row r="670" spans="23:26">
      <c r="W670" s="493" t="s">
        <v>51</v>
      </c>
      <c r="X670" s="498" t="s">
        <v>1260</v>
      </c>
      <c r="Z670" s="286"/>
    </row>
    <row r="671" spans="23:26">
      <c r="W671" s="493" t="s">
        <v>51</v>
      </c>
      <c r="X671" s="498" t="s">
        <v>623</v>
      </c>
      <c r="Z671" s="286"/>
    </row>
    <row r="672" spans="23:26">
      <c r="W672" s="493" t="s">
        <v>51</v>
      </c>
      <c r="X672" s="498" t="s">
        <v>1264</v>
      </c>
      <c r="Z672" s="286"/>
    </row>
    <row r="673" spans="23:26">
      <c r="W673" s="493" t="s">
        <v>51</v>
      </c>
      <c r="X673" s="498" t="s">
        <v>1266</v>
      </c>
      <c r="Z673" s="286"/>
    </row>
    <row r="674" spans="23:26">
      <c r="W674" s="493" t="s">
        <v>51</v>
      </c>
      <c r="X674" s="498" t="s">
        <v>1267</v>
      </c>
      <c r="Z674" s="286"/>
    </row>
    <row r="675" spans="23:26">
      <c r="W675" s="493" t="s">
        <v>51</v>
      </c>
      <c r="X675" s="498" t="s">
        <v>1192</v>
      </c>
      <c r="Z675" s="286"/>
    </row>
    <row r="676" spans="23:26">
      <c r="W676" s="493" t="s">
        <v>51</v>
      </c>
      <c r="X676" s="498" t="s">
        <v>1270</v>
      </c>
      <c r="Z676" s="286"/>
    </row>
    <row r="677" spans="23:26">
      <c r="W677" s="493" t="s">
        <v>51</v>
      </c>
      <c r="X677" s="498" t="s">
        <v>58</v>
      </c>
      <c r="Z677" s="286"/>
    </row>
    <row r="678" spans="23:26">
      <c r="W678" s="493" t="s">
        <v>51</v>
      </c>
      <c r="X678" s="498" t="s">
        <v>1271</v>
      </c>
      <c r="Z678" s="286"/>
    </row>
    <row r="679" spans="23:26">
      <c r="W679" s="493" t="s">
        <v>51</v>
      </c>
      <c r="X679" s="498" t="s">
        <v>1272</v>
      </c>
      <c r="Z679" s="286"/>
    </row>
    <row r="680" spans="23:26">
      <c r="W680" s="493" t="s">
        <v>51</v>
      </c>
      <c r="X680" s="498" t="s">
        <v>1273</v>
      </c>
      <c r="Z680" s="286"/>
    </row>
    <row r="681" spans="23:26">
      <c r="W681" s="493" t="s">
        <v>51</v>
      </c>
      <c r="X681" s="498" t="s">
        <v>1277</v>
      </c>
      <c r="Z681" s="286"/>
    </row>
    <row r="682" spans="23:26">
      <c r="W682" s="493" t="s">
        <v>51</v>
      </c>
      <c r="X682" s="498" t="s">
        <v>1280</v>
      </c>
      <c r="Z682" s="286"/>
    </row>
    <row r="683" spans="23:26">
      <c r="W683" s="493" t="s">
        <v>51</v>
      </c>
      <c r="X683" s="498" t="s">
        <v>1281</v>
      </c>
      <c r="Z683" s="286"/>
    </row>
    <row r="684" spans="23:26">
      <c r="W684" s="493" t="s">
        <v>51</v>
      </c>
      <c r="X684" s="498" t="s">
        <v>741</v>
      </c>
      <c r="Z684" s="286"/>
    </row>
    <row r="685" spans="23:26">
      <c r="W685" s="493" t="s">
        <v>51</v>
      </c>
      <c r="X685" s="498" t="s">
        <v>1071</v>
      </c>
      <c r="Z685" s="286"/>
    </row>
    <row r="686" spans="23:26">
      <c r="W686" s="493" t="s">
        <v>51</v>
      </c>
      <c r="X686" s="498" t="s">
        <v>1283</v>
      </c>
      <c r="Z686" s="286"/>
    </row>
    <row r="687" spans="23:26">
      <c r="W687" s="493" t="s">
        <v>51</v>
      </c>
      <c r="X687" s="498" t="s">
        <v>1285</v>
      </c>
      <c r="Z687" s="286"/>
    </row>
    <row r="688" spans="23:26">
      <c r="W688" s="493" t="s">
        <v>51</v>
      </c>
      <c r="X688" s="498" t="s">
        <v>1286</v>
      </c>
      <c r="Z688" s="286"/>
    </row>
    <row r="689" spans="23:26">
      <c r="W689" s="493" t="s">
        <v>51</v>
      </c>
      <c r="X689" s="498" t="s">
        <v>135</v>
      </c>
      <c r="Z689" s="286"/>
    </row>
    <row r="690" spans="23:26">
      <c r="W690" s="493" t="s">
        <v>51</v>
      </c>
      <c r="X690" s="498" t="s">
        <v>970</v>
      </c>
      <c r="Z690" s="286"/>
    </row>
    <row r="691" spans="23:26">
      <c r="W691" s="493" t="s">
        <v>51</v>
      </c>
      <c r="X691" s="498" t="s">
        <v>1187</v>
      </c>
      <c r="Z691" s="286"/>
    </row>
    <row r="692" spans="23:26">
      <c r="W692" s="493" t="s">
        <v>51</v>
      </c>
      <c r="X692" s="498" t="s">
        <v>1287</v>
      </c>
      <c r="Z692" s="286"/>
    </row>
    <row r="693" spans="23:26">
      <c r="W693" s="493" t="s">
        <v>51</v>
      </c>
      <c r="X693" s="498" t="s">
        <v>1290</v>
      </c>
      <c r="Z693" s="286"/>
    </row>
    <row r="694" spans="23:26">
      <c r="W694" s="493" t="s">
        <v>51</v>
      </c>
      <c r="X694" s="498" t="s">
        <v>137</v>
      </c>
      <c r="Z694" s="286"/>
    </row>
    <row r="695" spans="23:26">
      <c r="W695" s="493" t="s">
        <v>51</v>
      </c>
      <c r="X695" s="498" t="s">
        <v>1292</v>
      </c>
      <c r="Z695" s="286"/>
    </row>
    <row r="696" spans="23:26">
      <c r="W696" s="493" t="s">
        <v>51</v>
      </c>
      <c r="X696" s="498" t="s">
        <v>1294</v>
      </c>
      <c r="Z696" s="286"/>
    </row>
    <row r="697" spans="23:26">
      <c r="W697" s="493" t="s">
        <v>51</v>
      </c>
      <c r="X697" s="498" t="s">
        <v>977</v>
      </c>
      <c r="Z697" s="286"/>
    </row>
    <row r="698" spans="23:26">
      <c r="W698" s="493" t="s">
        <v>344</v>
      </c>
      <c r="X698" s="498" t="s">
        <v>1160</v>
      </c>
      <c r="Z698" s="286"/>
    </row>
    <row r="699" spans="23:26">
      <c r="W699" s="493" t="s">
        <v>344</v>
      </c>
      <c r="X699" s="498" t="s">
        <v>114</v>
      </c>
      <c r="Z699" s="286"/>
    </row>
    <row r="700" spans="23:26">
      <c r="W700" s="493" t="s">
        <v>344</v>
      </c>
      <c r="X700" s="498" t="s">
        <v>1295</v>
      </c>
      <c r="Z700" s="286"/>
    </row>
    <row r="701" spans="23:26">
      <c r="W701" s="493" t="s">
        <v>344</v>
      </c>
      <c r="X701" s="498" t="s">
        <v>1296</v>
      </c>
      <c r="Z701" s="286"/>
    </row>
    <row r="702" spans="23:26">
      <c r="W702" s="493" t="s">
        <v>344</v>
      </c>
      <c r="X702" s="498" t="s">
        <v>1300</v>
      </c>
      <c r="Z702" s="286"/>
    </row>
    <row r="703" spans="23:26">
      <c r="W703" s="493" t="s">
        <v>344</v>
      </c>
      <c r="X703" s="498" t="s">
        <v>381</v>
      </c>
      <c r="Z703" s="286"/>
    </row>
    <row r="704" spans="23:26">
      <c r="W704" s="493" t="s">
        <v>344</v>
      </c>
      <c r="X704" s="498" t="s">
        <v>886</v>
      </c>
      <c r="Z704" s="286"/>
    </row>
    <row r="705" spans="23:26">
      <c r="W705" s="493" t="s">
        <v>344</v>
      </c>
      <c r="X705" s="498" t="s">
        <v>580</v>
      </c>
      <c r="Z705" s="286"/>
    </row>
    <row r="706" spans="23:26">
      <c r="W706" s="493" t="s">
        <v>344</v>
      </c>
      <c r="X706" s="498" t="s">
        <v>699</v>
      </c>
      <c r="Z706" s="286"/>
    </row>
    <row r="707" spans="23:26">
      <c r="W707" s="493" t="s">
        <v>344</v>
      </c>
      <c r="X707" s="498" t="s">
        <v>1127</v>
      </c>
      <c r="Z707" s="286"/>
    </row>
    <row r="708" spans="23:26">
      <c r="W708" s="493" t="s">
        <v>344</v>
      </c>
      <c r="X708" s="498" t="s">
        <v>1302</v>
      </c>
      <c r="Z708" s="286"/>
    </row>
    <row r="709" spans="23:26">
      <c r="W709" s="493" t="s">
        <v>344</v>
      </c>
      <c r="X709" s="498" t="s">
        <v>1304</v>
      </c>
      <c r="Z709" s="286"/>
    </row>
    <row r="710" spans="23:26">
      <c r="W710" s="493" t="s">
        <v>344</v>
      </c>
      <c r="X710" s="498" t="s">
        <v>1305</v>
      </c>
      <c r="Z710" s="286"/>
    </row>
    <row r="711" spans="23:26">
      <c r="W711" s="493" t="s">
        <v>344</v>
      </c>
      <c r="X711" s="498" t="s">
        <v>1306</v>
      </c>
      <c r="Z711" s="286"/>
    </row>
    <row r="712" spans="23:26">
      <c r="W712" s="493" t="s">
        <v>344</v>
      </c>
      <c r="X712" s="498" t="s">
        <v>1289</v>
      </c>
      <c r="Z712" s="286"/>
    </row>
    <row r="713" spans="23:26">
      <c r="W713" s="493" t="s">
        <v>344</v>
      </c>
      <c r="X713" s="498" t="s">
        <v>2</v>
      </c>
      <c r="Z713" s="286"/>
    </row>
    <row r="714" spans="23:26">
      <c r="W714" s="493" t="s">
        <v>344</v>
      </c>
      <c r="X714" s="498" t="s">
        <v>705</v>
      </c>
      <c r="Z714" s="286"/>
    </row>
    <row r="715" spans="23:26">
      <c r="W715" s="493" t="s">
        <v>344</v>
      </c>
      <c r="X715" s="498" t="s">
        <v>1308</v>
      </c>
      <c r="Z715" s="286"/>
    </row>
    <row r="716" spans="23:26">
      <c r="W716" s="493" t="s">
        <v>344</v>
      </c>
      <c r="X716" s="498" t="s">
        <v>1293</v>
      </c>
      <c r="Z716" s="286"/>
    </row>
    <row r="717" spans="23:26">
      <c r="W717" s="493" t="s">
        <v>344</v>
      </c>
      <c r="X717" s="498" t="s">
        <v>1309</v>
      </c>
      <c r="Z717" s="286"/>
    </row>
    <row r="718" spans="23:26">
      <c r="W718" s="493" t="s">
        <v>344</v>
      </c>
      <c r="X718" s="498" t="s">
        <v>1086</v>
      </c>
      <c r="Z718" s="286"/>
    </row>
    <row r="719" spans="23:26">
      <c r="W719" s="493" t="s">
        <v>344</v>
      </c>
      <c r="X719" s="498" t="s">
        <v>1311</v>
      </c>
      <c r="Z719" s="286"/>
    </row>
    <row r="720" spans="23:26">
      <c r="W720" s="493" t="s">
        <v>344</v>
      </c>
      <c r="X720" s="498" t="s">
        <v>744</v>
      </c>
      <c r="Z720" s="286"/>
    </row>
    <row r="721" spans="23:26">
      <c r="W721" s="493" t="s">
        <v>344</v>
      </c>
      <c r="X721" s="498" t="s">
        <v>1312</v>
      </c>
      <c r="Z721" s="286"/>
    </row>
    <row r="722" spans="23:26">
      <c r="W722" s="493" t="s">
        <v>344</v>
      </c>
      <c r="X722" s="498" t="s">
        <v>1313</v>
      </c>
      <c r="Z722" s="286"/>
    </row>
    <row r="723" spans="23:26">
      <c r="W723" s="493" t="s">
        <v>344</v>
      </c>
      <c r="X723" s="498" t="s">
        <v>1075</v>
      </c>
      <c r="Z723" s="286"/>
    </row>
    <row r="724" spans="23:26">
      <c r="W724" s="493" t="s">
        <v>344</v>
      </c>
      <c r="X724" s="498" t="s">
        <v>1314</v>
      </c>
      <c r="Z724" s="286"/>
    </row>
    <row r="725" spans="23:26">
      <c r="W725" s="493" t="s">
        <v>344</v>
      </c>
      <c r="X725" s="498" t="s">
        <v>1315</v>
      </c>
      <c r="Z725" s="286"/>
    </row>
    <row r="726" spans="23:26">
      <c r="W726" s="493" t="s">
        <v>344</v>
      </c>
      <c r="X726" s="498" t="s">
        <v>350</v>
      </c>
      <c r="Z726" s="286"/>
    </row>
    <row r="727" spans="23:26">
      <c r="W727" s="493" t="s">
        <v>344</v>
      </c>
      <c r="X727" s="498" t="s">
        <v>1316</v>
      </c>
      <c r="Z727" s="286"/>
    </row>
    <row r="728" spans="23:26">
      <c r="W728" s="493" t="s">
        <v>344</v>
      </c>
      <c r="X728" s="498" t="s">
        <v>1320</v>
      </c>
      <c r="Z728" s="286"/>
    </row>
    <row r="729" spans="23:26">
      <c r="W729" s="493" t="s">
        <v>344</v>
      </c>
      <c r="X729" s="498" t="s">
        <v>1322</v>
      </c>
      <c r="Z729" s="286"/>
    </row>
    <row r="730" spans="23:26">
      <c r="W730" s="493" t="s">
        <v>344</v>
      </c>
      <c r="X730" s="498" t="s">
        <v>1066</v>
      </c>
      <c r="Z730" s="286"/>
    </row>
    <row r="731" spans="23:26">
      <c r="W731" s="493" t="s">
        <v>69</v>
      </c>
      <c r="X731" s="498" t="s">
        <v>377</v>
      </c>
      <c r="Z731" s="286"/>
    </row>
    <row r="732" spans="23:26">
      <c r="W732" s="493" t="s">
        <v>69</v>
      </c>
      <c r="X732" s="498" t="s">
        <v>302</v>
      </c>
      <c r="Z732" s="286"/>
    </row>
    <row r="733" spans="23:26">
      <c r="W733" s="493" t="s">
        <v>69</v>
      </c>
      <c r="X733" s="498" t="s">
        <v>232</v>
      </c>
      <c r="Z733" s="286"/>
    </row>
    <row r="734" spans="23:26">
      <c r="W734" s="493" t="s">
        <v>69</v>
      </c>
      <c r="X734" s="498" t="s">
        <v>524</v>
      </c>
      <c r="Z734" s="286"/>
    </row>
    <row r="735" spans="23:26">
      <c r="W735" s="493" t="s">
        <v>69</v>
      </c>
      <c r="X735" s="498" t="s">
        <v>673</v>
      </c>
      <c r="Z735" s="286"/>
    </row>
    <row r="736" spans="23:26">
      <c r="W736" s="493" t="s">
        <v>69</v>
      </c>
      <c r="X736" s="498" t="s">
        <v>1323</v>
      </c>
      <c r="Z736" s="286"/>
    </row>
    <row r="737" spans="23:26">
      <c r="W737" s="493" t="s">
        <v>69</v>
      </c>
      <c r="X737" s="498" t="s">
        <v>1325</v>
      </c>
      <c r="Z737" s="286"/>
    </row>
    <row r="738" spans="23:26">
      <c r="W738" s="493" t="s">
        <v>69</v>
      </c>
      <c r="X738" s="498" t="s">
        <v>796</v>
      </c>
      <c r="Z738" s="286"/>
    </row>
    <row r="739" spans="23:26">
      <c r="W739" s="493" t="s">
        <v>69</v>
      </c>
      <c r="X739" s="498" t="s">
        <v>791</v>
      </c>
      <c r="Z739" s="286"/>
    </row>
    <row r="740" spans="23:26">
      <c r="W740" s="493" t="s">
        <v>69</v>
      </c>
      <c r="X740" s="498" t="s">
        <v>1162</v>
      </c>
      <c r="Z740" s="286"/>
    </row>
    <row r="741" spans="23:26">
      <c r="W741" s="493" t="s">
        <v>69</v>
      </c>
      <c r="X741" s="498" t="s">
        <v>682</v>
      </c>
      <c r="Z741" s="286"/>
    </row>
    <row r="742" spans="23:26">
      <c r="W742" s="493" t="s">
        <v>69</v>
      </c>
      <c r="X742" s="498" t="s">
        <v>1326</v>
      </c>
      <c r="Z742" s="286"/>
    </row>
    <row r="743" spans="23:26">
      <c r="W743" s="493" t="s">
        <v>69</v>
      </c>
      <c r="X743" s="498" t="s">
        <v>1318</v>
      </c>
      <c r="Z743" s="286"/>
    </row>
    <row r="744" spans="23:26">
      <c r="W744" s="493" t="s">
        <v>69</v>
      </c>
      <c r="X744" s="498" t="s">
        <v>1329</v>
      </c>
      <c r="Z744" s="286"/>
    </row>
    <row r="745" spans="23:26">
      <c r="W745" s="493" t="s">
        <v>69</v>
      </c>
      <c r="X745" s="498" t="s">
        <v>1330</v>
      </c>
      <c r="Z745" s="286"/>
    </row>
    <row r="746" spans="23:26">
      <c r="W746" s="493" t="s">
        <v>69</v>
      </c>
      <c r="X746" s="498" t="s">
        <v>176</v>
      </c>
      <c r="Z746" s="286"/>
    </row>
    <row r="747" spans="23:26">
      <c r="W747" s="493" t="s">
        <v>69</v>
      </c>
      <c r="X747" s="498" t="s">
        <v>1091</v>
      </c>
      <c r="Z747" s="286"/>
    </row>
    <row r="748" spans="23:26">
      <c r="W748" s="493" t="s">
        <v>69</v>
      </c>
      <c r="X748" s="498" t="s">
        <v>1331</v>
      </c>
      <c r="Z748" s="286"/>
    </row>
    <row r="749" spans="23:26">
      <c r="W749" s="493" t="s">
        <v>69</v>
      </c>
      <c r="X749" s="498" t="s">
        <v>903</v>
      </c>
      <c r="Z749" s="286"/>
    </row>
    <row r="750" spans="23:26">
      <c r="W750" s="493" t="s">
        <v>69</v>
      </c>
      <c r="X750" s="498" t="s">
        <v>1332</v>
      </c>
      <c r="Z750" s="286"/>
    </row>
    <row r="751" spans="23:26">
      <c r="W751" s="493" t="s">
        <v>69</v>
      </c>
      <c r="X751" s="498" t="s">
        <v>572</v>
      </c>
      <c r="Z751" s="286"/>
    </row>
    <row r="752" spans="23:26">
      <c r="W752" s="493" t="s">
        <v>69</v>
      </c>
      <c r="X752" s="498" t="s">
        <v>1172</v>
      </c>
      <c r="Z752" s="286"/>
    </row>
    <row r="753" spans="23:26">
      <c r="W753" s="493" t="s">
        <v>69</v>
      </c>
      <c r="X753" s="498" t="s">
        <v>356</v>
      </c>
      <c r="Z753" s="286"/>
    </row>
    <row r="754" spans="23:26">
      <c r="W754" s="493" t="s">
        <v>69</v>
      </c>
      <c r="X754" s="498" t="s">
        <v>290</v>
      </c>
      <c r="Z754" s="286"/>
    </row>
    <row r="755" spans="23:26">
      <c r="W755" s="493" t="s">
        <v>69</v>
      </c>
      <c r="X755" s="498" t="s">
        <v>964</v>
      </c>
      <c r="Z755" s="286"/>
    </row>
    <row r="756" spans="23:26">
      <c r="W756" s="493" t="s">
        <v>69</v>
      </c>
      <c r="X756" s="498" t="s">
        <v>879</v>
      </c>
      <c r="Z756" s="286"/>
    </row>
    <row r="757" spans="23:26">
      <c r="W757" s="493" t="s">
        <v>69</v>
      </c>
      <c r="X757" s="498" t="s">
        <v>898</v>
      </c>
      <c r="Z757" s="286"/>
    </row>
    <row r="758" spans="23:26">
      <c r="W758" s="493" t="s">
        <v>69</v>
      </c>
      <c r="X758" s="498" t="s">
        <v>458</v>
      </c>
      <c r="Z758" s="286"/>
    </row>
    <row r="759" spans="23:26">
      <c r="W759" s="493" t="s">
        <v>69</v>
      </c>
      <c r="X759" s="498" t="s">
        <v>446</v>
      </c>
      <c r="Z759" s="286"/>
    </row>
    <row r="760" spans="23:26">
      <c r="W760" s="493" t="s">
        <v>69</v>
      </c>
      <c r="X760" s="498" t="s">
        <v>134</v>
      </c>
      <c r="Z760" s="286"/>
    </row>
    <row r="761" spans="23:26">
      <c r="W761" s="493" t="s">
        <v>358</v>
      </c>
      <c r="X761" s="498" t="s">
        <v>1333</v>
      </c>
      <c r="Z761" s="286"/>
    </row>
    <row r="762" spans="23:26">
      <c r="W762" s="493" t="s">
        <v>358</v>
      </c>
      <c r="X762" s="498" t="s">
        <v>1025</v>
      </c>
      <c r="Z762" s="286"/>
    </row>
    <row r="763" spans="23:26">
      <c r="W763" s="493" t="s">
        <v>358</v>
      </c>
      <c r="X763" s="498" t="s">
        <v>193</v>
      </c>
      <c r="Z763" s="286"/>
    </row>
    <row r="764" spans="23:26">
      <c r="W764" s="493" t="s">
        <v>358</v>
      </c>
      <c r="X764" s="498" t="s">
        <v>270</v>
      </c>
      <c r="Z764" s="286"/>
    </row>
    <row r="765" spans="23:26">
      <c r="W765" s="493" t="s">
        <v>358</v>
      </c>
      <c r="X765" s="498" t="s">
        <v>178</v>
      </c>
      <c r="Z765" s="286"/>
    </row>
    <row r="766" spans="23:26">
      <c r="W766" s="493" t="s">
        <v>358</v>
      </c>
      <c r="X766" s="498" t="s">
        <v>1268</v>
      </c>
      <c r="Z766" s="286"/>
    </row>
    <row r="767" spans="23:26">
      <c r="W767" s="493" t="s">
        <v>358</v>
      </c>
      <c r="X767" s="498" t="s">
        <v>0</v>
      </c>
      <c r="Z767" s="286"/>
    </row>
    <row r="768" spans="23:26">
      <c r="W768" s="493" t="s">
        <v>358</v>
      </c>
      <c r="X768" s="498" t="s">
        <v>1184</v>
      </c>
      <c r="Z768" s="286"/>
    </row>
    <row r="769" spans="23:26">
      <c r="W769" s="493" t="s">
        <v>358</v>
      </c>
      <c r="X769" s="498" t="s">
        <v>1335</v>
      </c>
      <c r="Z769" s="286"/>
    </row>
    <row r="770" spans="23:26">
      <c r="W770" s="493" t="s">
        <v>358</v>
      </c>
      <c r="X770" s="498" t="s">
        <v>1337</v>
      </c>
      <c r="Z770" s="286"/>
    </row>
    <row r="771" spans="23:26">
      <c r="W771" s="493" t="s">
        <v>358</v>
      </c>
      <c r="X771" s="498" t="s">
        <v>93</v>
      </c>
      <c r="Z771" s="286"/>
    </row>
    <row r="772" spans="23:26">
      <c r="W772" s="493" t="s">
        <v>358</v>
      </c>
      <c r="X772" s="498" t="s">
        <v>1339</v>
      </c>
      <c r="Z772" s="286"/>
    </row>
    <row r="773" spans="23:26">
      <c r="W773" s="493" t="s">
        <v>358</v>
      </c>
      <c r="X773" s="498" t="s">
        <v>282</v>
      </c>
      <c r="Z773" s="286"/>
    </row>
    <row r="774" spans="23:26">
      <c r="W774" s="493" t="s">
        <v>358</v>
      </c>
      <c r="X774" s="498" t="s">
        <v>1131</v>
      </c>
      <c r="Z774" s="286"/>
    </row>
    <row r="775" spans="23:26">
      <c r="W775" s="493" t="s">
        <v>358</v>
      </c>
      <c r="X775" s="498" t="s">
        <v>5</v>
      </c>
      <c r="Z775" s="286"/>
    </row>
    <row r="776" spans="23:26">
      <c r="W776" s="493" t="s">
        <v>258</v>
      </c>
      <c r="X776" s="498" t="s">
        <v>1342</v>
      </c>
      <c r="Z776" s="286"/>
    </row>
    <row r="777" spans="23:26">
      <c r="W777" s="493" t="s">
        <v>258</v>
      </c>
      <c r="X777" s="498" t="s">
        <v>1343</v>
      </c>
      <c r="Z777" s="286"/>
    </row>
    <row r="778" spans="23:26">
      <c r="W778" s="493" t="s">
        <v>258</v>
      </c>
      <c r="X778" s="498" t="s">
        <v>1334</v>
      </c>
      <c r="Z778" s="286"/>
    </row>
    <row r="779" spans="23:26">
      <c r="W779" s="493" t="s">
        <v>258</v>
      </c>
      <c r="X779" s="498" t="s">
        <v>216</v>
      </c>
      <c r="Z779" s="286"/>
    </row>
    <row r="780" spans="23:26">
      <c r="W780" s="493" t="s">
        <v>258</v>
      </c>
      <c r="X780" s="498" t="s">
        <v>755</v>
      </c>
      <c r="Z780" s="286"/>
    </row>
    <row r="781" spans="23:26">
      <c r="W781" s="493" t="s">
        <v>258</v>
      </c>
      <c r="X781" s="498" t="s">
        <v>1328</v>
      </c>
      <c r="Z781" s="286"/>
    </row>
    <row r="782" spans="23:26">
      <c r="W782" s="493" t="s">
        <v>258</v>
      </c>
      <c r="X782" s="498" t="s">
        <v>1344</v>
      </c>
      <c r="Z782" s="286"/>
    </row>
    <row r="783" spans="23:26">
      <c r="W783" s="493" t="s">
        <v>258</v>
      </c>
      <c r="X783" s="498" t="s">
        <v>1346</v>
      </c>
      <c r="Z783" s="286"/>
    </row>
    <row r="784" spans="23:26">
      <c r="W784" s="493" t="s">
        <v>258</v>
      </c>
      <c r="X784" s="498" t="s">
        <v>1348</v>
      </c>
      <c r="Z784" s="286"/>
    </row>
    <row r="785" spans="23:26">
      <c r="W785" s="493" t="s">
        <v>258</v>
      </c>
      <c r="X785" s="498" t="s">
        <v>512</v>
      </c>
      <c r="Z785" s="286"/>
    </row>
    <row r="786" spans="23:26">
      <c r="W786" s="493" t="s">
        <v>258</v>
      </c>
      <c r="X786" s="498" t="s">
        <v>527</v>
      </c>
      <c r="Z786" s="286"/>
    </row>
    <row r="787" spans="23:26">
      <c r="W787" s="493" t="s">
        <v>258</v>
      </c>
      <c r="X787" s="498" t="s">
        <v>949</v>
      </c>
      <c r="Z787" s="286"/>
    </row>
    <row r="788" spans="23:26">
      <c r="W788" s="493" t="s">
        <v>258</v>
      </c>
      <c r="X788" s="498" t="s">
        <v>1350</v>
      </c>
      <c r="Z788" s="286"/>
    </row>
    <row r="789" spans="23:26">
      <c r="W789" s="493" t="s">
        <v>258</v>
      </c>
      <c r="X789" s="498" t="s">
        <v>1353</v>
      </c>
      <c r="Z789" s="286"/>
    </row>
    <row r="790" spans="23:26">
      <c r="W790" s="493" t="s">
        <v>258</v>
      </c>
      <c r="X790" s="498" t="s">
        <v>17</v>
      </c>
      <c r="Z790" s="286"/>
    </row>
    <row r="791" spans="23:26">
      <c r="W791" s="493" t="s">
        <v>258</v>
      </c>
      <c r="X791" s="498" t="s">
        <v>1183</v>
      </c>
      <c r="Z791" s="286"/>
    </row>
    <row r="792" spans="23:26">
      <c r="W792" s="493" t="s">
        <v>258</v>
      </c>
      <c r="X792" s="498" t="s">
        <v>1356</v>
      </c>
      <c r="Z792" s="286"/>
    </row>
    <row r="793" spans="23:26">
      <c r="W793" s="493" t="s">
        <v>258</v>
      </c>
      <c r="X793" s="498" t="s">
        <v>1358</v>
      </c>
      <c r="Z793" s="286"/>
    </row>
    <row r="794" spans="23:26">
      <c r="W794" s="493" t="s">
        <v>258</v>
      </c>
      <c r="X794" s="498" t="s">
        <v>492</v>
      </c>
      <c r="Z794" s="286"/>
    </row>
    <row r="795" spans="23:26">
      <c r="W795" s="493" t="s">
        <v>366</v>
      </c>
      <c r="X795" s="498" t="s">
        <v>1275</v>
      </c>
      <c r="Z795" s="286"/>
    </row>
    <row r="796" spans="23:26">
      <c r="W796" s="493" t="s">
        <v>366</v>
      </c>
      <c r="X796" s="498" t="s">
        <v>1041</v>
      </c>
      <c r="Z796" s="286"/>
    </row>
    <row r="797" spans="23:26">
      <c r="W797" s="493" t="s">
        <v>366</v>
      </c>
      <c r="X797" s="498" t="s">
        <v>1360</v>
      </c>
      <c r="Z797" s="286"/>
    </row>
    <row r="798" spans="23:26">
      <c r="W798" s="493" t="s">
        <v>366</v>
      </c>
      <c r="X798" s="498" t="s">
        <v>1352</v>
      </c>
      <c r="Z798" s="286"/>
    </row>
    <row r="799" spans="23:26">
      <c r="W799" s="493" t="s">
        <v>366</v>
      </c>
      <c r="X799" s="498" t="s">
        <v>939</v>
      </c>
      <c r="Z799" s="286"/>
    </row>
    <row r="800" spans="23:26">
      <c r="W800" s="493" t="s">
        <v>366</v>
      </c>
      <c r="X800" s="498" t="s">
        <v>401</v>
      </c>
      <c r="Z800" s="286"/>
    </row>
    <row r="801" spans="23:26">
      <c r="W801" s="493" t="s">
        <v>366</v>
      </c>
      <c r="X801" s="498" t="s">
        <v>1361</v>
      </c>
      <c r="Z801" s="286"/>
    </row>
    <row r="802" spans="23:26">
      <c r="W802" s="493" t="s">
        <v>366</v>
      </c>
      <c r="X802" s="498" t="s">
        <v>1341</v>
      </c>
      <c r="Z802" s="286"/>
    </row>
    <row r="803" spans="23:26">
      <c r="W803" s="493" t="s">
        <v>366</v>
      </c>
      <c r="X803" s="498" t="s">
        <v>450</v>
      </c>
      <c r="Z803" s="286"/>
    </row>
    <row r="804" spans="23:26">
      <c r="W804" s="493" t="s">
        <v>366</v>
      </c>
      <c r="X804" s="498" t="s">
        <v>403</v>
      </c>
      <c r="Z804" s="286"/>
    </row>
    <row r="805" spans="23:26">
      <c r="W805" s="493" t="s">
        <v>366</v>
      </c>
      <c r="X805" s="498" t="s">
        <v>44</v>
      </c>
      <c r="Z805" s="286"/>
    </row>
    <row r="806" spans="23:26">
      <c r="W806" s="493" t="s">
        <v>366</v>
      </c>
      <c r="X806" s="498" t="s">
        <v>1362</v>
      </c>
      <c r="Z806" s="286"/>
    </row>
    <row r="807" spans="23:26">
      <c r="W807" s="493" t="s">
        <v>366</v>
      </c>
      <c r="X807" s="498" t="s">
        <v>121</v>
      </c>
      <c r="Z807" s="286"/>
    </row>
    <row r="808" spans="23:26">
      <c r="W808" s="493" t="s">
        <v>366</v>
      </c>
      <c r="X808" s="498" t="s">
        <v>1363</v>
      </c>
      <c r="Z808" s="286"/>
    </row>
    <row r="809" spans="23:26">
      <c r="W809" s="493" t="s">
        <v>366</v>
      </c>
      <c r="X809" s="498" t="s">
        <v>634</v>
      </c>
      <c r="Z809" s="286"/>
    </row>
    <row r="810" spans="23:26">
      <c r="W810" s="493" t="s">
        <v>366</v>
      </c>
      <c r="X810" s="498" t="s">
        <v>432</v>
      </c>
      <c r="Z810" s="286"/>
    </row>
    <row r="811" spans="23:26">
      <c r="W811" s="493" t="s">
        <v>366</v>
      </c>
      <c r="X811" s="498" t="s">
        <v>1253</v>
      </c>
      <c r="Z811" s="286"/>
    </row>
    <row r="812" spans="23:26">
      <c r="W812" s="493" t="s">
        <v>373</v>
      </c>
      <c r="X812" s="498" t="s">
        <v>643</v>
      </c>
      <c r="Z812" s="286"/>
    </row>
    <row r="813" spans="23:26">
      <c r="W813" s="493" t="s">
        <v>373</v>
      </c>
      <c r="X813" s="498" t="s">
        <v>181</v>
      </c>
      <c r="Z813" s="286"/>
    </row>
    <row r="814" spans="23:26">
      <c r="W814" s="493" t="s">
        <v>373</v>
      </c>
      <c r="X814" s="498" t="s">
        <v>100</v>
      </c>
      <c r="Z814" s="286"/>
    </row>
    <row r="815" spans="23:26">
      <c r="W815" s="493" t="s">
        <v>373</v>
      </c>
      <c r="X815" s="498" t="s">
        <v>817</v>
      </c>
      <c r="Z815" s="286"/>
    </row>
    <row r="816" spans="23:26">
      <c r="W816" s="493" t="s">
        <v>373</v>
      </c>
      <c r="X816" s="498" t="s">
        <v>1055</v>
      </c>
      <c r="Z816" s="286"/>
    </row>
    <row r="817" spans="23:26">
      <c r="W817" s="493" t="s">
        <v>373</v>
      </c>
      <c r="X817" s="498" t="s">
        <v>438</v>
      </c>
      <c r="Z817" s="286"/>
    </row>
    <row r="818" spans="23:26">
      <c r="W818" s="493" t="s">
        <v>373</v>
      </c>
      <c r="X818" s="498" t="s">
        <v>892</v>
      </c>
      <c r="Z818" s="286"/>
    </row>
    <row r="819" spans="23:26">
      <c r="W819" s="493" t="s">
        <v>373</v>
      </c>
      <c r="X819" s="498" t="s">
        <v>1364</v>
      </c>
      <c r="Z819" s="286"/>
    </row>
    <row r="820" spans="23:26">
      <c r="W820" s="493" t="s">
        <v>373</v>
      </c>
      <c r="X820" s="498" t="s">
        <v>1366</v>
      </c>
      <c r="Z820" s="286"/>
    </row>
    <row r="821" spans="23:26">
      <c r="W821" s="493" t="s">
        <v>373</v>
      </c>
      <c r="X821" s="498" t="s">
        <v>1367</v>
      </c>
      <c r="Z821" s="286"/>
    </row>
    <row r="822" spans="23:26">
      <c r="W822" s="493" t="s">
        <v>373</v>
      </c>
      <c r="X822" s="498" t="s">
        <v>409</v>
      </c>
      <c r="Z822" s="286"/>
    </row>
    <row r="823" spans="23:26">
      <c r="W823" s="493" t="s">
        <v>373</v>
      </c>
      <c r="X823" s="498" t="s">
        <v>234</v>
      </c>
      <c r="Z823" s="286"/>
    </row>
    <row r="824" spans="23:26">
      <c r="W824" s="493" t="s">
        <v>373</v>
      </c>
      <c r="X824" s="498" t="s">
        <v>131</v>
      </c>
      <c r="Z824" s="286"/>
    </row>
    <row r="825" spans="23:26">
      <c r="W825" s="493" t="s">
        <v>373</v>
      </c>
      <c r="X825" s="498" t="s">
        <v>1351</v>
      </c>
      <c r="Z825" s="286"/>
    </row>
    <row r="826" spans="23:26">
      <c r="W826" s="493" t="s">
        <v>373</v>
      </c>
      <c r="X826" s="498" t="s">
        <v>678</v>
      </c>
      <c r="Z826" s="286"/>
    </row>
    <row r="827" spans="23:26">
      <c r="W827" s="493" t="s">
        <v>373</v>
      </c>
      <c r="X827" s="498" t="s">
        <v>575</v>
      </c>
      <c r="Z827" s="286"/>
    </row>
    <row r="828" spans="23:26">
      <c r="W828" s="493" t="s">
        <v>373</v>
      </c>
      <c r="X828" s="498" t="s">
        <v>396</v>
      </c>
      <c r="Z828" s="286"/>
    </row>
    <row r="829" spans="23:26">
      <c r="W829" s="493" t="s">
        <v>373</v>
      </c>
      <c r="X829" s="498" t="s">
        <v>1369</v>
      </c>
      <c r="Z829" s="286"/>
    </row>
    <row r="830" spans="23:26">
      <c r="W830" s="493" t="s">
        <v>373</v>
      </c>
      <c r="X830" s="498" t="s">
        <v>746</v>
      </c>
      <c r="Z830" s="286"/>
    </row>
    <row r="831" spans="23:26">
      <c r="W831" s="493" t="s">
        <v>373</v>
      </c>
      <c r="X831" s="498" t="s">
        <v>1324</v>
      </c>
      <c r="Z831" s="286"/>
    </row>
    <row r="832" spans="23:26">
      <c r="W832" s="493" t="s">
        <v>373</v>
      </c>
      <c r="X832" s="498" t="s">
        <v>1372</v>
      </c>
      <c r="Z832" s="286"/>
    </row>
    <row r="833" spans="23:26">
      <c r="W833" s="493" t="s">
        <v>373</v>
      </c>
      <c r="X833" s="498" t="s">
        <v>1336</v>
      </c>
      <c r="Z833" s="286"/>
    </row>
    <row r="834" spans="23:26">
      <c r="W834" s="493" t="s">
        <v>373</v>
      </c>
      <c r="X834" s="498" t="s">
        <v>1357</v>
      </c>
      <c r="Z834" s="286"/>
    </row>
    <row r="835" spans="23:26">
      <c r="W835" s="493" t="s">
        <v>373</v>
      </c>
      <c r="X835" s="498" t="s">
        <v>1103</v>
      </c>
      <c r="Z835" s="286"/>
    </row>
    <row r="836" spans="23:26">
      <c r="W836" s="493" t="s">
        <v>373</v>
      </c>
      <c r="X836" s="498" t="s">
        <v>1373</v>
      </c>
      <c r="Z836" s="286"/>
    </row>
    <row r="837" spans="23:26">
      <c r="W837" s="493" t="s">
        <v>373</v>
      </c>
      <c r="X837" s="498" t="s">
        <v>1374</v>
      </c>
      <c r="Z837" s="286"/>
    </row>
    <row r="838" spans="23:26">
      <c r="W838" s="493" t="s">
        <v>373</v>
      </c>
      <c r="X838" s="498" t="s">
        <v>1375</v>
      </c>
      <c r="Z838" s="286"/>
    </row>
    <row r="839" spans="23:26">
      <c r="W839" s="493" t="s">
        <v>378</v>
      </c>
      <c r="X839" s="498" t="s">
        <v>967</v>
      </c>
      <c r="Z839" s="286"/>
    </row>
    <row r="840" spans="23:26">
      <c r="W840" s="493" t="s">
        <v>378</v>
      </c>
      <c r="X840" s="498" t="s">
        <v>1210</v>
      </c>
      <c r="Z840" s="286"/>
    </row>
    <row r="841" spans="23:26">
      <c r="W841" s="493" t="s">
        <v>378</v>
      </c>
      <c r="X841" s="498" t="s">
        <v>39</v>
      </c>
      <c r="Z841" s="286"/>
    </row>
    <row r="842" spans="23:26">
      <c r="W842" s="493" t="s">
        <v>378</v>
      </c>
      <c r="X842" s="498" t="s">
        <v>830</v>
      </c>
      <c r="Z842" s="286"/>
    </row>
    <row r="843" spans="23:26">
      <c r="W843" s="493" t="s">
        <v>378</v>
      </c>
      <c r="X843" s="498" t="s">
        <v>8</v>
      </c>
      <c r="Z843" s="286"/>
    </row>
    <row r="844" spans="23:26">
      <c r="W844" s="493" t="s">
        <v>378</v>
      </c>
      <c r="X844" s="498" t="s">
        <v>1377</v>
      </c>
      <c r="Z844" s="286"/>
    </row>
    <row r="845" spans="23:26">
      <c r="W845" s="493" t="s">
        <v>378</v>
      </c>
      <c r="X845" s="498" t="s">
        <v>983</v>
      </c>
      <c r="Z845" s="286"/>
    </row>
    <row r="846" spans="23:26">
      <c r="W846" s="493" t="s">
        <v>378</v>
      </c>
      <c r="X846" s="498" t="s">
        <v>913</v>
      </c>
      <c r="Z846" s="286"/>
    </row>
    <row r="847" spans="23:26">
      <c r="W847" s="493" t="s">
        <v>378</v>
      </c>
      <c r="X847" s="498" t="s">
        <v>1169</v>
      </c>
      <c r="Z847" s="286"/>
    </row>
    <row r="848" spans="23:26">
      <c r="W848" s="493" t="s">
        <v>378</v>
      </c>
      <c r="X848" s="498" t="s">
        <v>1379</v>
      </c>
      <c r="Z848" s="286"/>
    </row>
    <row r="849" spans="23:26">
      <c r="W849" s="493" t="s">
        <v>378</v>
      </c>
      <c r="X849" s="498" t="s">
        <v>1099</v>
      </c>
      <c r="Z849" s="286"/>
    </row>
    <row r="850" spans="23:26">
      <c r="W850" s="493" t="s">
        <v>378</v>
      </c>
      <c r="X850" s="498" t="s">
        <v>284</v>
      </c>
      <c r="Z850" s="286"/>
    </row>
    <row r="851" spans="23:26">
      <c r="W851" s="493" t="s">
        <v>378</v>
      </c>
      <c r="X851" s="498" t="s">
        <v>609</v>
      </c>
      <c r="Z851" s="286"/>
    </row>
    <row r="852" spans="23:26">
      <c r="W852" s="493" t="s">
        <v>378</v>
      </c>
      <c r="X852" s="498" t="s">
        <v>662</v>
      </c>
      <c r="Z852" s="286"/>
    </row>
    <row r="853" spans="23:26">
      <c r="W853" s="493" t="s">
        <v>378</v>
      </c>
      <c r="X853" s="498" t="s">
        <v>517</v>
      </c>
      <c r="Z853" s="286"/>
    </row>
    <row r="854" spans="23:26">
      <c r="W854" s="493" t="s">
        <v>378</v>
      </c>
      <c r="X854" s="498" t="s">
        <v>374</v>
      </c>
      <c r="Z854" s="286"/>
    </row>
    <row r="855" spans="23:26">
      <c r="W855" s="493" t="s">
        <v>378</v>
      </c>
      <c r="X855" s="498" t="s">
        <v>1174</v>
      </c>
      <c r="Z855" s="286"/>
    </row>
    <row r="856" spans="23:26">
      <c r="W856" s="493" t="s">
        <v>378</v>
      </c>
      <c r="X856" s="498" t="s">
        <v>72</v>
      </c>
      <c r="Z856" s="286"/>
    </row>
    <row r="857" spans="23:26">
      <c r="W857" s="493" t="s">
        <v>378</v>
      </c>
      <c r="X857" s="498" t="s">
        <v>1094</v>
      </c>
      <c r="Z857" s="286"/>
    </row>
    <row r="858" spans="23:26">
      <c r="W858" s="493" t="s">
        <v>378</v>
      </c>
      <c r="X858" s="498" t="s">
        <v>1263</v>
      </c>
      <c r="Z858" s="286"/>
    </row>
    <row r="859" spans="23:26">
      <c r="W859" s="493" t="s">
        <v>378</v>
      </c>
      <c r="X859" s="498" t="s">
        <v>1382</v>
      </c>
      <c r="Z859" s="286"/>
    </row>
    <row r="860" spans="23:26">
      <c r="W860" s="493" t="s">
        <v>378</v>
      </c>
      <c r="X860" s="498" t="s">
        <v>888</v>
      </c>
      <c r="Z860" s="286"/>
    </row>
    <row r="861" spans="23:26">
      <c r="W861" s="493" t="s">
        <v>378</v>
      </c>
      <c r="X861" s="498" t="s">
        <v>686</v>
      </c>
      <c r="Z861" s="286"/>
    </row>
    <row r="862" spans="23:26">
      <c r="W862" s="493" t="s">
        <v>378</v>
      </c>
      <c r="X862" s="498" t="s">
        <v>1385</v>
      </c>
      <c r="Z862" s="286"/>
    </row>
    <row r="863" spans="23:26">
      <c r="W863" s="493" t="s">
        <v>378</v>
      </c>
      <c r="X863" s="498" t="s">
        <v>1378</v>
      </c>
      <c r="Z863" s="286"/>
    </row>
    <row r="864" spans="23:26">
      <c r="W864" s="493" t="s">
        <v>378</v>
      </c>
      <c r="X864" s="498" t="s">
        <v>1386</v>
      </c>
      <c r="Z864" s="286"/>
    </row>
    <row r="865" spans="23:26">
      <c r="W865" s="493" t="s">
        <v>378</v>
      </c>
      <c r="X865" s="498" t="s">
        <v>1034</v>
      </c>
      <c r="Z865" s="286"/>
    </row>
    <row r="866" spans="23:26">
      <c r="W866" s="493" t="s">
        <v>378</v>
      </c>
      <c r="X866" s="498" t="s">
        <v>1387</v>
      </c>
      <c r="Z866" s="286"/>
    </row>
    <row r="867" spans="23:26">
      <c r="W867" s="493" t="s">
        <v>378</v>
      </c>
      <c r="X867" s="498" t="s">
        <v>1388</v>
      </c>
      <c r="Z867" s="286"/>
    </row>
    <row r="868" spans="23:26">
      <c r="W868" s="493" t="s">
        <v>378</v>
      </c>
      <c r="X868" s="498" t="s">
        <v>1389</v>
      </c>
      <c r="Z868" s="286"/>
    </row>
    <row r="869" spans="23:26">
      <c r="W869" s="493" t="s">
        <v>378</v>
      </c>
      <c r="X869" s="498" t="s">
        <v>1390</v>
      </c>
      <c r="Z869" s="286"/>
    </row>
    <row r="870" spans="23:26">
      <c r="W870" s="493" t="s">
        <v>378</v>
      </c>
      <c r="X870" s="498" t="s">
        <v>1392</v>
      </c>
      <c r="Z870" s="286"/>
    </row>
    <row r="871" spans="23:26">
      <c r="W871" s="493" t="s">
        <v>378</v>
      </c>
      <c r="X871" s="498" t="s">
        <v>1393</v>
      </c>
      <c r="Z871" s="286"/>
    </row>
    <row r="872" spans="23:26">
      <c r="W872" s="493" t="s">
        <v>378</v>
      </c>
      <c r="X872" s="498" t="s">
        <v>1395</v>
      </c>
      <c r="Z872" s="286"/>
    </row>
    <row r="873" spans="23:26">
      <c r="W873" s="493" t="s">
        <v>378</v>
      </c>
      <c r="X873" s="498" t="s">
        <v>65</v>
      </c>
      <c r="Z873" s="286"/>
    </row>
    <row r="874" spans="23:26">
      <c r="W874" s="493" t="s">
        <v>378</v>
      </c>
      <c r="X874" s="498" t="s">
        <v>1014</v>
      </c>
      <c r="Z874" s="286"/>
    </row>
    <row r="875" spans="23:26">
      <c r="W875" s="493" t="s">
        <v>378</v>
      </c>
      <c r="X875" s="498" t="s">
        <v>570</v>
      </c>
      <c r="Z875" s="286"/>
    </row>
    <row r="876" spans="23:26">
      <c r="W876" s="493" t="s">
        <v>378</v>
      </c>
      <c r="X876" s="498" t="s">
        <v>1398</v>
      </c>
      <c r="Z876" s="286"/>
    </row>
    <row r="877" spans="23:26">
      <c r="W877" s="493" t="s">
        <v>378</v>
      </c>
      <c r="X877" s="498" t="s">
        <v>942</v>
      </c>
      <c r="Z877" s="286"/>
    </row>
    <row r="878" spans="23:26">
      <c r="W878" s="493" t="s">
        <v>378</v>
      </c>
      <c r="X878" s="498" t="s">
        <v>1401</v>
      </c>
      <c r="Z878" s="286"/>
    </row>
    <row r="879" spans="23:26">
      <c r="W879" s="493" t="s">
        <v>378</v>
      </c>
      <c r="X879" s="498" t="s">
        <v>1229</v>
      </c>
      <c r="Z879" s="286"/>
    </row>
    <row r="880" spans="23:26">
      <c r="W880" s="493" t="s">
        <v>378</v>
      </c>
      <c r="X880" s="498" t="s">
        <v>1241</v>
      </c>
      <c r="Z880" s="286"/>
    </row>
    <row r="881" spans="23:26">
      <c r="W881" s="493" t="s">
        <v>378</v>
      </c>
      <c r="X881" s="498" t="s">
        <v>417</v>
      </c>
      <c r="Z881" s="286"/>
    </row>
    <row r="882" spans="23:26">
      <c r="W882" s="493" t="s">
        <v>378</v>
      </c>
      <c r="X882" s="498" t="s">
        <v>1403</v>
      </c>
      <c r="Z882" s="286"/>
    </row>
    <row r="883" spans="23:26">
      <c r="W883" s="493" t="s">
        <v>378</v>
      </c>
      <c r="X883" s="498" t="s">
        <v>1083</v>
      </c>
      <c r="Z883" s="286"/>
    </row>
    <row r="884" spans="23:26">
      <c r="W884" s="493" t="s">
        <v>378</v>
      </c>
      <c r="X884" s="498" t="s">
        <v>591</v>
      </c>
      <c r="Z884" s="286"/>
    </row>
    <row r="885" spans="23:26">
      <c r="W885" s="493" t="s">
        <v>378</v>
      </c>
      <c r="X885" s="498" t="s">
        <v>383</v>
      </c>
      <c r="Z885" s="286"/>
    </row>
    <row r="886" spans="23:26">
      <c r="W886" s="493" t="s">
        <v>378</v>
      </c>
      <c r="X886" s="498" t="s">
        <v>1406</v>
      </c>
      <c r="Z886" s="286"/>
    </row>
    <row r="887" spans="23:26">
      <c r="W887" s="493" t="s">
        <v>378</v>
      </c>
      <c r="X887" s="498" t="s">
        <v>37</v>
      </c>
      <c r="Z887" s="286"/>
    </row>
    <row r="888" spans="23:26">
      <c r="W888" s="493" t="s">
        <v>378</v>
      </c>
      <c r="X888" s="498" t="s">
        <v>1407</v>
      </c>
      <c r="Z888" s="286"/>
    </row>
    <row r="889" spans="23:26">
      <c r="W889" s="493" t="s">
        <v>378</v>
      </c>
      <c r="X889" s="498" t="s">
        <v>1216</v>
      </c>
      <c r="Z889" s="286"/>
    </row>
    <row r="890" spans="23:26">
      <c r="W890" s="493" t="s">
        <v>378</v>
      </c>
      <c r="X890" s="498" t="s">
        <v>1307</v>
      </c>
      <c r="Z890" s="286"/>
    </row>
    <row r="891" spans="23:26">
      <c r="W891" s="493" t="s">
        <v>378</v>
      </c>
      <c r="X891" s="498" t="s">
        <v>1408</v>
      </c>
      <c r="Z891" s="286"/>
    </row>
    <row r="892" spans="23:26">
      <c r="W892" s="493" t="s">
        <v>378</v>
      </c>
      <c r="X892" s="498" t="s">
        <v>169</v>
      </c>
      <c r="Z892" s="286"/>
    </row>
    <row r="893" spans="23:26">
      <c r="W893" s="493" t="s">
        <v>378</v>
      </c>
      <c r="X893" s="498" t="s">
        <v>123</v>
      </c>
      <c r="Z893" s="286"/>
    </row>
    <row r="894" spans="23:26">
      <c r="W894" s="493" t="s">
        <v>378</v>
      </c>
      <c r="X894" s="498" t="s">
        <v>635</v>
      </c>
      <c r="Z894" s="286"/>
    </row>
    <row r="895" spans="23:26">
      <c r="W895" s="493" t="s">
        <v>378</v>
      </c>
      <c r="X895" s="498" t="s">
        <v>240</v>
      </c>
      <c r="Z895" s="286"/>
    </row>
    <row r="896" spans="23:26">
      <c r="W896" s="493" t="s">
        <v>378</v>
      </c>
      <c r="X896" s="498" t="s">
        <v>1102</v>
      </c>
      <c r="Z896" s="286"/>
    </row>
    <row r="897" spans="23:26">
      <c r="W897" s="493" t="s">
        <v>378</v>
      </c>
      <c r="X897" s="498" t="s">
        <v>444</v>
      </c>
      <c r="Z897" s="286"/>
    </row>
    <row r="898" spans="23:26">
      <c r="W898" s="493" t="s">
        <v>378</v>
      </c>
      <c r="X898" s="498" t="s">
        <v>1154</v>
      </c>
      <c r="Z898" s="286"/>
    </row>
    <row r="899" spans="23:26">
      <c r="W899" s="493" t="s">
        <v>378</v>
      </c>
      <c r="X899" s="498" t="s">
        <v>1409</v>
      </c>
      <c r="Z899" s="286"/>
    </row>
    <row r="900" spans="23:26">
      <c r="W900" s="493" t="s">
        <v>378</v>
      </c>
      <c r="X900" s="498" t="s">
        <v>838</v>
      </c>
      <c r="Z900" s="286"/>
    </row>
    <row r="901" spans="23:26">
      <c r="W901" s="493" t="s">
        <v>378</v>
      </c>
      <c r="X901" s="498" t="s">
        <v>1179</v>
      </c>
      <c r="Z901" s="286"/>
    </row>
    <row r="902" spans="23:26">
      <c r="W902" s="493" t="s">
        <v>378</v>
      </c>
      <c r="X902" s="498" t="s">
        <v>44</v>
      </c>
      <c r="Z902" s="286"/>
    </row>
    <row r="903" spans="23:26">
      <c r="W903" s="493" t="s">
        <v>378</v>
      </c>
      <c r="X903" s="498" t="s">
        <v>1410</v>
      </c>
      <c r="Z903" s="286"/>
    </row>
    <row r="904" spans="23:26">
      <c r="W904" s="493" t="s">
        <v>378</v>
      </c>
      <c r="X904" s="498" t="s">
        <v>1411</v>
      </c>
      <c r="Z904" s="286"/>
    </row>
    <row r="905" spans="23:26">
      <c r="W905" s="493" t="s">
        <v>378</v>
      </c>
      <c r="X905" s="498" t="s">
        <v>1412</v>
      </c>
      <c r="Z905" s="286"/>
    </row>
    <row r="906" spans="23:26">
      <c r="W906" s="493" t="s">
        <v>378</v>
      </c>
      <c r="X906" s="498" t="s">
        <v>1413</v>
      </c>
      <c r="Z906" s="286"/>
    </row>
    <row r="907" spans="23:26">
      <c r="W907" s="493" t="s">
        <v>378</v>
      </c>
      <c r="X907" s="498" t="s">
        <v>237</v>
      </c>
      <c r="Z907" s="286"/>
    </row>
    <row r="908" spans="23:26">
      <c r="W908" s="493" t="s">
        <v>378</v>
      </c>
      <c r="X908" s="498" t="s">
        <v>1125</v>
      </c>
      <c r="Z908" s="286"/>
    </row>
    <row r="909" spans="23:26">
      <c r="W909" s="493" t="s">
        <v>378</v>
      </c>
      <c r="X909" s="498" t="s">
        <v>1414</v>
      </c>
      <c r="Z909" s="286"/>
    </row>
    <row r="910" spans="23:26">
      <c r="W910" s="493" t="s">
        <v>378</v>
      </c>
      <c r="X910" s="498" t="s">
        <v>1416</v>
      </c>
      <c r="Z910" s="286"/>
    </row>
    <row r="911" spans="23:26">
      <c r="W911" s="493" t="s">
        <v>378</v>
      </c>
      <c r="X911" s="498" t="s">
        <v>1418</v>
      </c>
      <c r="Z911" s="286"/>
    </row>
    <row r="912" spans="23:26">
      <c r="W912" s="493" t="s">
        <v>378</v>
      </c>
      <c r="X912" s="498" t="s">
        <v>1040</v>
      </c>
      <c r="Z912" s="286"/>
    </row>
    <row r="913" spans="23:26">
      <c r="W913" s="493" t="s">
        <v>378</v>
      </c>
      <c r="X913" s="498" t="s">
        <v>1420</v>
      </c>
      <c r="Z913" s="286"/>
    </row>
    <row r="914" spans="23:26">
      <c r="W914" s="493" t="s">
        <v>378</v>
      </c>
      <c r="X914" s="498" t="s">
        <v>1076</v>
      </c>
      <c r="Z914" s="286"/>
    </row>
    <row r="915" spans="23:26">
      <c r="W915" s="493" t="s">
        <v>378</v>
      </c>
      <c r="X915" s="498" t="s">
        <v>1421</v>
      </c>
      <c r="Z915" s="286"/>
    </row>
    <row r="916" spans="23:26">
      <c r="W916" s="493" t="s">
        <v>384</v>
      </c>
      <c r="X916" s="498" t="s">
        <v>1422</v>
      </c>
      <c r="Z916" s="286"/>
    </row>
    <row r="917" spans="23:26">
      <c r="W917" s="493" t="s">
        <v>384</v>
      </c>
      <c r="X917" s="498" t="s">
        <v>477</v>
      </c>
      <c r="Z917" s="286"/>
    </row>
    <row r="918" spans="23:26">
      <c r="W918" s="493" t="s">
        <v>384</v>
      </c>
      <c r="X918" s="498" t="s">
        <v>1423</v>
      </c>
      <c r="Z918" s="286"/>
    </row>
    <row r="919" spans="23:26">
      <c r="W919" s="493" t="s">
        <v>384</v>
      </c>
      <c r="X919" s="498" t="s">
        <v>1425</v>
      </c>
      <c r="Z919" s="286"/>
    </row>
    <row r="920" spans="23:26">
      <c r="W920" s="493" t="s">
        <v>384</v>
      </c>
      <c r="X920" s="498" t="s">
        <v>1426</v>
      </c>
      <c r="Z920" s="286"/>
    </row>
    <row r="921" spans="23:26">
      <c r="W921" s="493" t="s">
        <v>384</v>
      </c>
      <c r="X921" s="498" t="s">
        <v>1427</v>
      </c>
      <c r="Z921" s="286"/>
    </row>
    <row r="922" spans="23:26">
      <c r="W922" s="493" t="s">
        <v>384</v>
      </c>
      <c r="X922" s="498" t="s">
        <v>1428</v>
      </c>
      <c r="Z922" s="286"/>
    </row>
    <row r="923" spans="23:26">
      <c r="W923" s="493" t="s">
        <v>384</v>
      </c>
      <c r="X923" s="498" t="s">
        <v>62</v>
      </c>
      <c r="Z923" s="286"/>
    </row>
    <row r="924" spans="23:26">
      <c r="W924" s="493" t="s">
        <v>384</v>
      </c>
      <c r="X924" s="498" t="s">
        <v>1430</v>
      </c>
      <c r="Z924" s="286"/>
    </row>
    <row r="925" spans="23:26">
      <c r="W925" s="493" t="s">
        <v>384</v>
      </c>
      <c r="X925" s="498" t="s">
        <v>1431</v>
      </c>
      <c r="Z925" s="286"/>
    </row>
    <row r="926" spans="23:26">
      <c r="W926" s="493" t="s">
        <v>384</v>
      </c>
      <c r="X926" s="498" t="s">
        <v>1433</v>
      </c>
      <c r="Z926" s="286"/>
    </row>
    <row r="927" spans="23:26">
      <c r="W927" s="493" t="s">
        <v>384</v>
      </c>
      <c r="X927" s="498" t="s">
        <v>1435</v>
      </c>
      <c r="Z927" s="286"/>
    </row>
    <row r="928" spans="23:26">
      <c r="W928" s="493" t="s">
        <v>384</v>
      </c>
      <c r="X928" s="498" t="s">
        <v>1436</v>
      </c>
      <c r="Z928" s="286"/>
    </row>
    <row r="929" spans="23:26">
      <c r="W929" s="493" t="s">
        <v>384</v>
      </c>
      <c r="X929" s="498" t="s">
        <v>1438</v>
      </c>
      <c r="Z929" s="286"/>
    </row>
    <row r="930" spans="23:26">
      <c r="W930" s="493" t="s">
        <v>384</v>
      </c>
      <c r="X930" s="498" t="s">
        <v>1439</v>
      </c>
      <c r="Z930" s="286"/>
    </row>
    <row r="931" spans="23:26">
      <c r="W931" s="493" t="s">
        <v>384</v>
      </c>
      <c r="X931" s="498" t="s">
        <v>828</v>
      </c>
      <c r="Z931" s="286"/>
    </row>
    <row r="932" spans="23:26">
      <c r="W932" s="493" t="s">
        <v>384</v>
      </c>
      <c r="X932" s="498" t="s">
        <v>1194</v>
      </c>
      <c r="Z932" s="286"/>
    </row>
    <row r="933" spans="23:26">
      <c r="W933" s="493" t="s">
        <v>384</v>
      </c>
      <c r="X933" s="498" t="s">
        <v>1440</v>
      </c>
      <c r="Z933" s="286"/>
    </row>
    <row r="934" spans="23:26">
      <c r="W934" s="493" t="s">
        <v>384</v>
      </c>
      <c r="X934" s="498" t="s">
        <v>1444</v>
      </c>
      <c r="Z934" s="286"/>
    </row>
    <row r="935" spans="23:26">
      <c r="W935" s="493" t="s">
        <v>384</v>
      </c>
      <c r="X935" s="498" t="s">
        <v>1446</v>
      </c>
      <c r="Z935" s="286"/>
    </row>
    <row r="936" spans="23:26">
      <c r="W936" s="493" t="s">
        <v>384</v>
      </c>
      <c r="X936" s="498" t="s">
        <v>80</v>
      </c>
      <c r="Z936" s="286"/>
    </row>
    <row r="937" spans="23:26">
      <c r="W937" s="493" t="s">
        <v>384</v>
      </c>
      <c r="X937" s="498" t="s">
        <v>1441</v>
      </c>
      <c r="Z937" s="286"/>
    </row>
    <row r="938" spans="23:26">
      <c r="W938" s="493" t="s">
        <v>384</v>
      </c>
      <c r="X938" s="498" t="s">
        <v>1152</v>
      </c>
      <c r="Z938" s="286"/>
    </row>
    <row r="939" spans="23:26">
      <c r="W939" s="493" t="s">
        <v>384</v>
      </c>
      <c r="X939" s="498" t="s">
        <v>1448</v>
      </c>
      <c r="Z939" s="286"/>
    </row>
    <row r="940" spans="23:26">
      <c r="W940" s="493" t="s">
        <v>384</v>
      </c>
      <c r="X940" s="498" t="s">
        <v>1345</v>
      </c>
      <c r="Z940" s="286"/>
    </row>
    <row r="941" spans="23:26">
      <c r="W941" s="493" t="s">
        <v>384</v>
      </c>
      <c r="X941" s="498" t="s">
        <v>1450</v>
      </c>
      <c r="Z941" s="286"/>
    </row>
    <row r="942" spans="23:26">
      <c r="W942" s="493" t="s">
        <v>384</v>
      </c>
      <c r="X942" s="498" t="s">
        <v>1451</v>
      </c>
      <c r="Z942" s="286"/>
    </row>
    <row r="943" spans="23:26">
      <c r="W943" s="493" t="s">
        <v>384</v>
      </c>
      <c r="X943" s="498" t="s">
        <v>1452</v>
      </c>
      <c r="Z943" s="286"/>
    </row>
    <row r="944" spans="23:26">
      <c r="W944" s="493" t="s">
        <v>384</v>
      </c>
      <c r="X944" s="498" t="s">
        <v>52</v>
      </c>
      <c r="Z944" s="286"/>
    </row>
    <row r="945" spans="23:26">
      <c r="W945" s="493" t="s">
        <v>384</v>
      </c>
      <c r="X945" s="498" t="s">
        <v>1453</v>
      </c>
      <c r="Z945" s="286"/>
    </row>
    <row r="946" spans="23:26">
      <c r="W946" s="493" t="s">
        <v>384</v>
      </c>
      <c r="X946" s="498" t="s">
        <v>1454</v>
      </c>
      <c r="Z946" s="286"/>
    </row>
    <row r="947" spans="23:26">
      <c r="W947" s="493" t="s">
        <v>384</v>
      </c>
      <c r="X947" s="498" t="s">
        <v>44</v>
      </c>
      <c r="Z947" s="286"/>
    </row>
    <row r="948" spans="23:26">
      <c r="W948" s="493" t="s">
        <v>384</v>
      </c>
      <c r="X948" s="498" t="s">
        <v>1456</v>
      </c>
      <c r="Z948" s="286"/>
    </row>
    <row r="949" spans="23:26">
      <c r="W949" s="493" t="s">
        <v>384</v>
      </c>
      <c r="X949" s="498" t="s">
        <v>1457</v>
      </c>
      <c r="Z949" s="286"/>
    </row>
    <row r="950" spans="23:26">
      <c r="W950" s="493" t="s">
        <v>384</v>
      </c>
      <c r="X950" s="498" t="s">
        <v>640</v>
      </c>
      <c r="Z950" s="286"/>
    </row>
    <row r="951" spans="23:26">
      <c r="W951" s="493" t="s">
        <v>384</v>
      </c>
      <c r="X951" s="498" t="s">
        <v>1458</v>
      </c>
      <c r="Z951" s="286"/>
    </row>
    <row r="952" spans="23:26">
      <c r="W952" s="493" t="s">
        <v>384</v>
      </c>
      <c r="X952" s="498" t="s">
        <v>747</v>
      </c>
      <c r="Z952" s="286"/>
    </row>
    <row r="953" spans="23:26">
      <c r="W953" s="493" t="s">
        <v>384</v>
      </c>
      <c r="X953" s="498" t="s">
        <v>568</v>
      </c>
      <c r="Z953" s="286"/>
    </row>
    <row r="954" spans="23:26">
      <c r="W954" s="493" t="s">
        <v>384</v>
      </c>
      <c r="X954" s="498" t="s">
        <v>1459</v>
      </c>
      <c r="Z954" s="286"/>
    </row>
    <row r="955" spans="23:26">
      <c r="W955" s="493" t="s">
        <v>384</v>
      </c>
      <c r="X955" s="498" t="s">
        <v>1460</v>
      </c>
      <c r="Z955" s="286"/>
    </row>
    <row r="956" spans="23:26">
      <c r="W956" s="493" t="s">
        <v>384</v>
      </c>
      <c r="X956" s="498" t="s">
        <v>1461</v>
      </c>
      <c r="Z956" s="286"/>
    </row>
    <row r="957" spans="23:26">
      <c r="W957" s="493" t="s">
        <v>384</v>
      </c>
      <c r="X957" s="498" t="s">
        <v>1462</v>
      </c>
      <c r="Z957" s="286"/>
    </row>
    <row r="958" spans="23:26">
      <c r="W958" s="493" t="s">
        <v>362</v>
      </c>
      <c r="X958" s="498" t="s">
        <v>1463</v>
      </c>
      <c r="Z958" s="286"/>
    </row>
    <row r="959" spans="23:26">
      <c r="W959" s="493" t="s">
        <v>362</v>
      </c>
      <c r="X959" s="498" t="s">
        <v>1464</v>
      </c>
      <c r="Z959" s="286"/>
    </row>
    <row r="960" spans="23:26">
      <c r="W960" s="493" t="s">
        <v>362</v>
      </c>
      <c r="X960" s="498" t="s">
        <v>1391</v>
      </c>
      <c r="Z960" s="286"/>
    </row>
    <row r="961" spans="23:26">
      <c r="W961" s="493" t="s">
        <v>362</v>
      </c>
      <c r="X961" s="498" t="s">
        <v>316</v>
      </c>
      <c r="Z961" s="286"/>
    </row>
    <row r="962" spans="23:26">
      <c r="W962" s="493" t="s">
        <v>362</v>
      </c>
      <c r="X962" s="498" t="s">
        <v>327</v>
      </c>
      <c r="Z962" s="286"/>
    </row>
    <row r="963" spans="23:26">
      <c r="W963" s="493" t="s">
        <v>362</v>
      </c>
      <c r="X963" s="498" t="s">
        <v>243</v>
      </c>
      <c r="Z963" s="286"/>
    </row>
    <row r="964" spans="23:26">
      <c r="W964" s="493" t="s">
        <v>362</v>
      </c>
      <c r="X964" s="498" t="s">
        <v>1465</v>
      </c>
      <c r="Z964" s="286"/>
    </row>
    <row r="965" spans="23:26">
      <c r="W965" s="493" t="s">
        <v>362</v>
      </c>
      <c r="X965" s="498" t="s">
        <v>1467</v>
      </c>
      <c r="Z965" s="286"/>
    </row>
    <row r="966" spans="23:26">
      <c r="W966" s="493" t="s">
        <v>362</v>
      </c>
      <c r="X966" s="498" t="s">
        <v>276</v>
      </c>
      <c r="Z966" s="286"/>
    </row>
    <row r="967" spans="23:26">
      <c r="W967" s="493" t="s">
        <v>362</v>
      </c>
      <c r="X967" s="498" t="s">
        <v>1469</v>
      </c>
      <c r="Z967" s="286"/>
    </row>
    <row r="968" spans="23:26">
      <c r="W968" s="493" t="s">
        <v>362</v>
      </c>
      <c r="X968" s="498" t="s">
        <v>1470</v>
      </c>
      <c r="Z968" s="286"/>
    </row>
    <row r="969" spans="23:26">
      <c r="W969" s="493" t="s">
        <v>362</v>
      </c>
      <c r="X969" s="498" t="s">
        <v>1471</v>
      </c>
      <c r="Z969" s="286"/>
    </row>
    <row r="970" spans="23:26">
      <c r="W970" s="493" t="s">
        <v>362</v>
      </c>
      <c r="X970" s="498" t="s">
        <v>1472</v>
      </c>
      <c r="Z970" s="286"/>
    </row>
    <row r="971" spans="23:26">
      <c r="W971" s="493" t="s">
        <v>362</v>
      </c>
      <c r="X971" s="498" t="s">
        <v>365</v>
      </c>
      <c r="Z971" s="286"/>
    </row>
    <row r="972" spans="23:26">
      <c r="W972" s="493" t="s">
        <v>362</v>
      </c>
      <c r="X972" s="498" t="s">
        <v>1473</v>
      </c>
      <c r="Z972" s="286"/>
    </row>
    <row r="973" spans="23:26">
      <c r="W973" s="493" t="s">
        <v>362</v>
      </c>
      <c r="X973" s="498" t="s">
        <v>1474</v>
      </c>
      <c r="Z973" s="286"/>
    </row>
    <row r="974" spans="23:26">
      <c r="W974" s="493" t="s">
        <v>362</v>
      </c>
      <c r="X974" s="498" t="s">
        <v>1475</v>
      </c>
      <c r="Z974" s="286"/>
    </row>
    <row r="975" spans="23:26">
      <c r="W975" s="493" t="s">
        <v>362</v>
      </c>
      <c r="X975" s="498" t="s">
        <v>1477</v>
      </c>
      <c r="Z975" s="286"/>
    </row>
    <row r="976" spans="23:26">
      <c r="W976" s="493" t="s">
        <v>362</v>
      </c>
      <c r="X976" s="498" t="s">
        <v>696</v>
      </c>
      <c r="Z976" s="286"/>
    </row>
    <row r="977" spans="23:26">
      <c r="W977" s="493" t="s">
        <v>362</v>
      </c>
      <c r="X977" s="498" t="s">
        <v>1479</v>
      </c>
      <c r="Z977" s="286"/>
    </row>
    <row r="978" spans="23:26">
      <c r="W978" s="493" t="s">
        <v>362</v>
      </c>
      <c r="X978" s="498" t="s">
        <v>1158</v>
      </c>
      <c r="Z978" s="286"/>
    </row>
    <row r="979" spans="23:26">
      <c r="W979" s="493" t="s">
        <v>362</v>
      </c>
      <c r="X979" s="498" t="s">
        <v>1054</v>
      </c>
      <c r="Z979" s="286"/>
    </row>
    <row r="980" spans="23:26">
      <c r="W980" s="493" t="s">
        <v>362</v>
      </c>
      <c r="X980" s="498" t="s">
        <v>481</v>
      </c>
      <c r="Z980" s="286"/>
    </row>
    <row r="981" spans="23:26">
      <c r="W981" s="493" t="s">
        <v>362</v>
      </c>
      <c r="X981" s="498" t="s">
        <v>1481</v>
      </c>
      <c r="Z981" s="286"/>
    </row>
    <row r="982" spans="23:26">
      <c r="W982" s="493" t="s">
        <v>362</v>
      </c>
      <c r="X982" s="498" t="s">
        <v>781</v>
      </c>
      <c r="Z982" s="286"/>
    </row>
    <row r="983" spans="23:26">
      <c r="W983" s="493" t="s">
        <v>362</v>
      </c>
      <c r="X983" s="498" t="s">
        <v>141</v>
      </c>
      <c r="Z983" s="286"/>
    </row>
    <row r="984" spans="23:26">
      <c r="W984" s="493" t="s">
        <v>362</v>
      </c>
      <c r="X984" s="498" t="s">
        <v>1482</v>
      </c>
      <c r="Z984" s="286"/>
    </row>
    <row r="985" spans="23:26">
      <c r="W985" s="493" t="s">
        <v>362</v>
      </c>
      <c r="X985" s="498" t="s">
        <v>1483</v>
      </c>
      <c r="Z985" s="286"/>
    </row>
    <row r="986" spans="23:26">
      <c r="W986" s="493" t="s">
        <v>362</v>
      </c>
      <c r="X986" s="498" t="s">
        <v>538</v>
      </c>
      <c r="Z986" s="286"/>
    </row>
    <row r="987" spans="23:26">
      <c r="W987" s="493" t="s">
        <v>362</v>
      </c>
      <c r="X987" s="498" t="s">
        <v>697</v>
      </c>
      <c r="Z987" s="286"/>
    </row>
    <row r="988" spans="23:26">
      <c r="W988" s="493" t="s">
        <v>362</v>
      </c>
      <c r="X988" s="498" t="s">
        <v>227</v>
      </c>
      <c r="Z988" s="286"/>
    </row>
    <row r="989" spans="23:26">
      <c r="W989" s="493" t="s">
        <v>362</v>
      </c>
      <c r="X989" s="498" t="s">
        <v>1484</v>
      </c>
      <c r="Z989" s="286"/>
    </row>
    <row r="990" spans="23:26">
      <c r="W990" s="493" t="s">
        <v>362</v>
      </c>
      <c r="X990" s="498" t="s">
        <v>1399</v>
      </c>
      <c r="Z990" s="286"/>
    </row>
    <row r="991" spans="23:26">
      <c r="W991" s="493" t="s">
        <v>362</v>
      </c>
      <c r="X991" s="498" t="s">
        <v>1485</v>
      </c>
      <c r="Z991" s="286"/>
    </row>
    <row r="992" spans="23:26">
      <c r="W992" s="493" t="s">
        <v>362</v>
      </c>
      <c r="X992" s="498" t="s">
        <v>485</v>
      </c>
      <c r="Z992" s="286"/>
    </row>
    <row r="993" spans="23:26">
      <c r="W993" s="493" t="s">
        <v>40</v>
      </c>
      <c r="X993" s="498" t="s">
        <v>825</v>
      </c>
      <c r="Z993" s="286"/>
    </row>
    <row r="994" spans="23:26">
      <c r="W994" s="493" t="s">
        <v>40</v>
      </c>
      <c r="X994" s="498" t="s">
        <v>850</v>
      </c>
      <c r="Z994" s="286"/>
    </row>
    <row r="995" spans="23:26">
      <c r="W995" s="493" t="s">
        <v>40</v>
      </c>
      <c r="X995" s="498" t="s">
        <v>1415</v>
      </c>
      <c r="Z995" s="286"/>
    </row>
    <row r="996" spans="23:26">
      <c r="W996" s="493" t="s">
        <v>40</v>
      </c>
      <c r="X996" s="498" t="s">
        <v>254</v>
      </c>
      <c r="Z996" s="286"/>
    </row>
    <row r="997" spans="23:26">
      <c r="W997" s="493" t="s">
        <v>40</v>
      </c>
      <c r="X997" s="498" t="s">
        <v>905</v>
      </c>
      <c r="Z997" s="286"/>
    </row>
    <row r="998" spans="23:26">
      <c r="W998" s="493" t="s">
        <v>40</v>
      </c>
      <c r="X998" s="498" t="s">
        <v>42</v>
      </c>
      <c r="Z998" s="286"/>
    </row>
    <row r="999" spans="23:26">
      <c r="W999" s="493" t="s">
        <v>40</v>
      </c>
      <c r="X999" s="498" t="s">
        <v>1424</v>
      </c>
      <c r="Z999" s="286"/>
    </row>
    <row r="1000" spans="23:26">
      <c r="W1000" s="493" t="s">
        <v>40</v>
      </c>
      <c r="X1000" s="498" t="s">
        <v>1486</v>
      </c>
      <c r="Z1000" s="286"/>
    </row>
    <row r="1001" spans="23:26">
      <c r="W1001" s="493" t="s">
        <v>40</v>
      </c>
      <c r="X1001" s="498" t="s">
        <v>1487</v>
      </c>
      <c r="Z1001" s="286"/>
    </row>
    <row r="1002" spans="23:26">
      <c r="W1002" s="493" t="s">
        <v>40</v>
      </c>
      <c r="X1002" s="498" t="s">
        <v>1489</v>
      </c>
      <c r="Z1002" s="286"/>
    </row>
    <row r="1003" spans="23:26">
      <c r="W1003" s="493" t="s">
        <v>40</v>
      </c>
      <c r="X1003" s="498" t="s">
        <v>1006</v>
      </c>
      <c r="Z1003" s="286"/>
    </row>
    <row r="1004" spans="23:26">
      <c r="W1004" s="493" t="s">
        <v>40</v>
      </c>
      <c r="X1004" s="498" t="s">
        <v>349</v>
      </c>
      <c r="Z1004" s="286"/>
    </row>
    <row r="1005" spans="23:26">
      <c r="W1005" s="493" t="s">
        <v>40</v>
      </c>
      <c r="X1005" s="498" t="s">
        <v>1491</v>
      </c>
      <c r="Z1005" s="286"/>
    </row>
    <row r="1006" spans="23:26">
      <c r="W1006" s="493" t="s">
        <v>40</v>
      </c>
      <c r="X1006" s="498" t="s">
        <v>594</v>
      </c>
      <c r="Z1006" s="286"/>
    </row>
    <row r="1007" spans="23:26">
      <c r="W1007" s="493" t="s">
        <v>40</v>
      </c>
      <c r="X1007" s="498" t="s">
        <v>1492</v>
      </c>
      <c r="Z1007" s="286"/>
    </row>
    <row r="1008" spans="23:26">
      <c r="W1008" s="493" t="s">
        <v>40</v>
      </c>
      <c r="X1008" s="498" t="s">
        <v>1493</v>
      </c>
      <c r="Z1008" s="286"/>
    </row>
    <row r="1009" spans="23:26">
      <c r="W1009" s="493" t="s">
        <v>40</v>
      </c>
      <c r="X1009" s="498" t="s">
        <v>985</v>
      </c>
      <c r="Z1009" s="286"/>
    </row>
    <row r="1010" spans="23:26">
      <c r="W1010" s="493" t="s">
        <v>40</v>
      </c>
      <c r="X1010" s="498" t="s">
        <v>1494</v>
      </c>
      <c r="Z1010" s="286"/>
    </row>
    <row r="1011" spans="23:26">
      <c r="W1011" s="493" t="s">
        <v>40</v>
      </c>
      <c r="X1011" s="498" t="s">
        <v>999</v>
      </c>
      <c r="Z1011" s="286"/>
    </row>
    <row r="1012" spans="23:26">
      <c r="W1012" s="493" t="s">
        <v>40</v>
      </c>
      <c r="X1012" s="498" t="s">
        <v>1497</v>
      </c>
      <c r="Z1012" s="286"/>
    </row>
    <row r="1013" spans="23:26">
      <c r="W1013" s="493" t="s">
        <v>40</v>
      </c>
      <c r="X1013" s="498" t="s">
        <v>1499</v>
      </c>
      <c r="Z1013" s="286"/>
    </row>
    <row r="1014" spans="23:26">
      <c r="W1014" s="493" t="s">
        <v>40</v>
      </c>
      <c r="X1014" s="498" t="s">
        <v>586</v>
      </c>
      <c r="Z1014" s="286"/>
    </row>
    <row r="1015" spans="23:26">
      <c r="W1015" s="493" t="s">
        <v>40</v>
      </c>
      <c r="X1015" s="498" t="s">
        <v>1501</v>
      </c>
      <c r="Z1015" s="286"/>
    </row>
    <row r="1016" spans="23:26">
      <c r="W1016" s="493" t="s">
        <v>40</v>
      </c>
      <c r="X1016" s="498" t="s">
        <v>1215</v>
      </c>
      <c r="Z1016" s="286"/>
    </row>
    <row r="1017" spans="23:26">
      <c r="W1017" s="493" t="s">
        <v>40</v>
      </c>
      <c r="X1017" s="498" t="s">
        <v>1502</v>
      </c>
      <c r="Z1017" s="286"/>
    </row>
    <row r="1018" spans="23:26">
      <c r="W1018" s="493" t="s">
        <v>40</v>
      </c>
      <c r="X1018" s="498" t="s">
        <v>196</v>
      </c>
      <c r="Z1018" s="286"/>
    </row>
    <row r="1019" spans="23:26">
      <c r="W1019" s="493" t="s">
        <v>40</v>
      </c>
      <c r="X1019" s="498" t="s">
        <v>1349</v>
      </c>
      <c r="Z1019" s="286"/>
    </row>
    <row r="1020" spans="23:26">
      <c r="W1020" s="493" t="s">
        <v>40</v>
      </c>
      <c r="X1020" s="498" t="s">
        <v>1503</v>
      </c>
      <c r="Z1020" s="286"/>
    </row>
    <row r="1021" spans="23:26">
      <c r="W1021" s="493" t="s">
        <v>40</v>
      </c>
      <c r="X1021" s="498" t="s">
        <v>1417</v>
      </c>
      <c r="Z1021" s="286"/>
    </row>
    <row r="1022" spans="23:26">
      <c r="W1022" s="493" t="s">
        <v>40</v>
      </c>
      <c r="X1022" s="498" t="s">
        <v>965</v>
      </c>
      <c r="Z1022" s="286"/>
    </row>
    <row r="1023" spans="23:26">
      <c r="W1023" s="493" t="s">
        <v>40</v>
      </c>
      <c r="X1023" s="498" t="s">
        <v>1504</v>
      </c>
      <c r="Z1023" s="286"/>
    </row>
    <row r="1024" spans="23:26">
      <c r="W1024" s="493" t="s">
        <v>40</v>
      </c>
      <c r="X1024" s="498" t="s">
        <v>1505</v>
      </c>
      <c r="Z1024" s="286"/>
    </row>
    <row r="1025" spans="23:26">
      <c r="W1025" s="493" t="s">
        <v>40</v>
      </c>
      <c r="X1025" s="498" t="s">
        <v>1506</v>
      </c>
      <c r="Z1025" s="286"/>
    </row>
    <row r="1026" spans="23:26">
      <c r="W1026" s="493" t="s">
        <v>40</v>
      </c>
      <c r="X1026" s="498" t="s">
        <v>921</v>
      </c>
      <c r="Z1026" s="286"/>
    </row>
    <row r="1027" spans="23:26">
      <c r="W1027" s="493" t="s">
        <v>40</v>
      </c>
      <c r="X1027" s="498" t="s">
        <v>256</v>
      </c>
      <c r="Z1027" s="286"/>
    </row>
    <row r="1028" spans="23:26">
      <c r="W1028" s="493" t="s">
        <v>40</v>
      </c>
      <c r="X1028" s="498" t="s">
        <v>1173</v>
      </c>
      <c r="Z1028" s="286"/>
    </row>
    <row r="1029" spans="23:26">
      <c r="W1029" s="493" t="s">
        <v>40</v>
      </c>
      <c r="X1029" s="498" t="s">
        <v>1019</v>
      </c>
      <c r="Z1029" s="286"/>
    </row>
    <row r="1030" spans="23:26">
      <c r="W1030" s="493" t="s">
        <v>40</v>
      </c>
      <c r="X1030" s="498" t="s">
        <v>1508</v>
      </c>
      <c r="Z1030" s="286"/>
    </row>
    <row r="1031" spans="23:26">
      <c r="W1031" s="493" t="s">
        <v>40</v>
      </c>
      <c r="X1031" s="498" t="s">
        <v>1368</v>
      </c>
      <c r="Z1031" s="286"/>
    </row>
    <row r="1032" spans="23:26">
      <c r="W1032" s="493" t="s">
        <v>40</v>
      </c>
      <c r="X1032" s="498" t="s">
        <v>1509</v>
      </c>
      <c r="Z1032" s="286"/>
    </row>
    <row r="1033" spans="23:26">
      <c r="W1033" s="493" t="s">
        <v>40</v>
      </c>
      <c r="X1033" s="498" t="s">
        <v>1510</v>
      </c>
      <c r="Z1033" s="286"/>
    </row>
    <row r="1034" spans="23:26">
      <c r="W1034" s="493" t="s">
        <v>40</v>
      </c>
      <c r="X1034" s="498" t="s">
        <v>1512</v>
      </c>
      <c r="Z1034" s="286"/>
    </row>
    <row r="1035" spans="23:26">
      <c r="W1035" s="493" t="s">
        <v>40</v>
      </c>
      <c r="X1035" s="498" t="s">
        <v>1498</v>
      </c>
      <c r="Z1035" s="286"/>
    </row>
    <row r="1036" spans="23:26">
      <c r="W1036" s="493" t="s">
        <v>40</v>
      </c>
      <c r="X1036" s="498" t="s">
        <v>701</v>
      </c>
      <c r="Z1036" s="286"/>
    </row>
    <row r="1037" spans="23:26">
      <c r="W1037" s="493" t="s">
        <v>40</v>
      </c>
      <c r="X1037" s="498" t="s">
        <v>491</v>
      </c>
      <c r="Z1037" s="286"/>
    </row>
    <row r="1038" spans="23:26">
      <c r="W1038" s="493" t="s">
        <v>40</v>
      </c>
      <c r="X1038" s="498" t="s">
        <v>1513</v>
      </c>
      <c r="Z1038" s="286"/>
    </row>
    <row r="1039" spans="23:26">
      <c r="W1039" s="493" t="s">
        <v>40</v>
      </c>
      <c r="X1039" s="498" t="s">
        <v>514</v>
      </c>
      <c r="Z1039" s="286"/>
    </row>
    <row r="1040" spans="23:26">
      <c r="W1040" s="493" t="s">
        <v>40</v>
      </c>
      <c r="X1040" s="498" t="s">
        <v>1396</v>
      </c>
      <c r="Z1040" s="286"/>
    </row>
    <row r="1041" spans="23:26">
      <c r="W1041" s="493" t="s">
        <v>40</v>
      </c>
      <c r="X1041" s="498" t="s">
        <v>1363</v>
      </c>
      <c r="Z1041" s="286"/>
    </row>
    <row r="1042" spans="23:26">
      <c r="W1042" s="493" t="s">
        <v>40</v>
      </c>
      <c r="X1042" s="498" t="s">
        <v>1514</v>
      </c>
      <c r="Z1042" s="286"/>
    </row>
    <row r="1043" spans="23:26">
      <c r="W1043" s="493" t="s">
        <v>40</v>
      </c>
      <c r="X1043" s="498" t="s">
        <v>202</v>
      </c>
      <c r="Z1043" s="286"/>
    </row>
    <row r="1044" spans="23:26">
      <c r="W1044" s="493" t="s">
        <v>40</v>
      </c>
      <c r="X1044" s="498" t="s">
        <v>1515</v>
      </c>
      <c r="Z1044" s="286"/>
    </row>
    <row r="1045" spans="23:26">
      <c r="W1045" s="493" t="s">
        <v>40</v>
      </c>
      <c r="X1045" s="498" t="s">
        <v>1049</v>
      </c>
      <c r="Z1045" s="286"/>
    </row>
    <row r="1046" spans="23:26">
      <c r="W1046" s="493" t="s">
        <v>40</v>
      </c>
      <c r="X1046" s="498" t="s">
        <v>1516</v>
      </c>
      <c r="Z1046" s="286"/>
    </row>
    <row r="1047" spans="23:26">
      <c r="W1047" s="493" t="s">
        <v>390</v>
      </c>
      <c r="X1047" s="498" t="s">
        <v>1288</v>
      </c>
      <c r="Z1047" s="286"/>
    </row>
    <row r="1048" spans="23:26">
      <c r="W1048" s="493" t="s">
        <v>390</v>
      </c>
      <c r="X1048" s="498" t="s">
        <v>1134</v>
      </c>
      <c r="Z1048" s="286"/>
    </row>
    <row r="1049" spans="23:26">
      <c r="W1049" s="493" t="s">
        <v>390</v>
      </c>
      <c r="X1049" s="498" t="s">
        <v>553</v>
      </c>
      <c r="Z1049" s="286"/>
    </row>
    <row r="1050" spans="23:26">
      <c r="W1050" s="493" t="s">
        <v>390</v>
      </c>
      <c r="X1050" s="498" t="s">
        <v>1518</v>
      </c>
      <c r="Z1050" s="286"/>
    </row>
    <row r="1051" spans="23:26">
      <c r="W1051" s="493" t="s">
        <v>390</v>
      </c>
      <c r="X1051" s="498" t="s">
        <v>1519</v>
      </c>
      <c r="Z1051" s="286"/>
    </row>
    <row r="1052" spans="23:26">
      <c r="W1052" s="493" t="s">
        <v>390</v>
      </c>
      <c r="X1052" s="498" t="s">
        <v>1520</v>
      </c>
      <c r="Z1052" s="286"/>
    </row>
    <row r="1053" spans="23:26">
      <c r="W1053" s="493" t="s">
        <v>390</v>
      </c>
      <c r="X1053" s="498" t="s">
        <v>1036</v>
      </c>
      <c r="Z1053" s="286"/>
    </row>
    <row r="1054" spans="23:26">
      <c r="W1054" s="493" t="s">
        <v>390</v>
      </c>
      <c r="X1054" s="498" t="s">
        <v>1521</v>
      </c>
      <c r="Z1054" s="286"/>
    </row>
    <row r="1055" spans="23:26">
      <c r="W1055" s="493" t="s">
        <v>390</v>
      </c>
      <c r="X1055" s="498" t="s">
        <v>1523</v>
      </c>
      <c r="Z1055" s="286"/>
    </row>
    <row r="1056" spans="23:26">
      <c r="W1056" s="493" t="s">
        <v>390</v>
      </c>
      <c r="X1056" s="498" t="s">
        <v>804</v>
      </c>
      <c r="Z1056" s="286"/>
    </row>
    <row r="1057" spans="23:26">
      <c r="W1057" s="493" t="s">
        <v>390</v>
      </c>
      <c r="X1057" s="498" t="s">
        <v>1118</v>
      </c>
      <c r="Z1057" s="286"/>
    </row>
    <row r="1058" spans="23:26">
      <c r="W1058" s="493" t="s">
        <v>390</v>
      </c>
      <c r="X1058" s="498" t="s">
        <v>1524</v>
      </c>
      <c r="Z1058" s="286"/>
    </row>
    <row r="1059" spans="23:26">
      <c r="W1059" s="493" t="s">
        <v>390</v>
      </c>
      <c r="X1059" s="498" t="s">
        <v>209</v>
      </c>
      <c r="Z1059" s="286"/>
    </row>
    <row r="1060" spans="23:26">
      <c r="W1060" s="493" t="s">
        <v>390</v>
      </c>
      <c r="X1060" s="498" t="s">
        <v>1525</v>
      </c>
      <c r="Z1060" s="286"/>
    </row>
    <row r="1061" spans="23:26">
      <c r="W1061" s="493" t="s">
        <v>390</v>
      </c>
      <c r="X1061" s="498" t="s">
        <v>1526</v>
      </c>
      <c r="Z1061" s="286"/>
    </row>
    <row r="1062" spans="23:26">
      <c r="W1062" s="493" t="s">
        <v>390</v>
      </c>
      <c r="X1062" s="498" t="s">
        <v>947</v>
      </c>
      <c r="Z1062" s="286"/>
    </row>
    <row r="1063" spans="23:26">
      <c r="W1063" s="493" t="s">
        <v>390</v>
      </c>
      <c r="X1063" s="498" t="s">
        <v>852</v>
      </c>
      <c r="Z1063" s="286"/>
    </row>
    <row r="1064" spans="23:26">
      <c r="W1064" s="493" t="s">
        <v>390</v>
      </c>
      <c r="X1064" s="498" t="s">
        <v>5</v>
      </c>
      <c r="Z1064" s="286"/>
    </row>
    <row r="1065" spans="23:26">
      <c r="W1065" s="493" t="s">
        <v>390</v>
      </c>
      <c r="X1065" s="498" t="s">
        <v>728</v>
      </c>
      <c r="Z1065" s="286"/>
    </row>
    <row r="1066" spans="23:26">
      <c r="W1066" s="493" t="s">
        <v>390</v>
      </c>
      <c r="X1066" s="498" t="s">
        <v>1527</v>
      </c>
      <c r="Z1066" s="286"/>
    </row>
    <row r="1067" spans="23:26">
      <c r="W1067" s="493" t="s">
        <v>390</v>
      </c>
      <c r="X1067" s="498" t="s">
        <v>869</v>
      </c>
      <c r="Z1067" s="286"/>
    </row>
    <row r="1068" spans="23:26">
      <c r="W1068" s="493" t="s">
        <v>390</v>
      </c>
      <c r="X1068" s="498" t="s">
        <v>1529</v>
      </c>
      <c r="Z1068" s="286"/>
    </row>
    <row r="1069" spans="23:26">
      <c r="W1069" s="493" t="s">
        <v>390</v>
      </c>
      <c r="X1069" s="498" t="s">
        <v>854</v>
      </c>
      <c r="Z1069" s="286"/>
    </row>
    <row r="1070" spans="23:26">
      <c r="W1070" s="493" t="s">
        <v>390</v>
      </c>
      <c r="X1070" s="498" t="s">
        <v>1434</v>
      </c>
      <c r="Z1070" s="286"/>
    </row>
    <row r="1071" spans="23:26">
      <c r="W1071" s="493" t="s">
        <v>390</v>
      </c>
      <c r="X1071" s="498" t="s">
        <v>1531</v>
      </c>
      <c r="Z1071" s="286"/>
    </row>
    <row r="1072" spans="23:26">
      <c r="W1072" s="493" t="s">
        <v>390</v>
      </c>
      <c r="X1072" s="498" t="s">
        <v>1532</v>
      </c>
      <c r="Z1072" s="286"/>
    </row>
    <row r="1073" spans="23:26">
      <c r="W1073" s="493" t="s">
        <v>390</v>
      </c>
      <c r="X1073" s="498" t="s">
        <v>1534</v>
      </c>
      <c r="Z1073" s="286"/>
    </row>
    <row r="1074" spans="23:26">
      <c r="W1074" s="493" t="s">
        <v>390</v>
      </c>
      <c r="X1074" s="498" t="s">
        <v>197</v>
      </c>
      <c r="Z1074" s="286"/>
    </row>
    <row r="1075" spans="23:26">
      <c r="W1075" s="493" t="s">
        <v>390</v>
      </c>
      <c r="X1075" s="498" t="s">
        <v>1535</v>
      </c>
      <c r="Z1075" s="286"/>
    </row>
    <row r="1076" spans="23:26">
      <c r="W1076" s="493" t="s">
        <v>395</v>
      </c>
      <c r="X1076" s="498" t="s">
        <v>1537</v>
      </c>
      <c r="Z1076" s="286"/>
    </row>
    <row r="1077" spans="23:26">
      <c r="W1077" s="493" t="s">
        <v>395</v>
      </c>
      <c r="X1077" s="498" t="s">
        <v>1539</v>
      </c>
      <c r="Z1077" s="286"/>
    </row>
    <row r="1078" spans="23:26">
      <c r="W1078" s="493" t="s">
        <v>395</v>
      </c>
      <c r="X1078" s="498" t="s">
        <v>92</v>
      </c>
      <c r="Z1078" s="286"/>
    </row>
    <row r="1079" spans="23:26">
      <c r="W1079" s="493" t="s">
        <v>395</v>
      </c>
      <c r="X1079" s="498" t="s">
        <v>415</v>
      </c>
      <c r="Z1079" s="286"/>
    </row>
    <row r="1080" spans="23:26">
      <c r="W1080" s="493" t="s">
        <v>395</v>
      </c>
      <c r="X1080" s="498" t="s">
        <v>136</v>
      </c>
      <c r="Z1080" s="286"/>
    </row>
    <row r="1081" spans="23:26">
      <c r="W1081" s="493" t="s">
        <v>395</v>
      </c>
      <c r="X1081" s="498" t="s">
        <v>1009</v>
      </c>
      <c r="Z1081" s="286"/>
    </row>
    <row r="1082" spans="23:26">
      <c r="W1082" s="493" t="s">
        <v>395</v>
      </c>
      <c r="X1082" s="498" t="s">
        <v>1394</v>
      </c>
      <c r="Z1082" s="286"/>
    </row>
    <row r="1083" spans="23:26">
      <c r="W1083" s="493" t="s">
        <v>395</v>
      </c>
      <c r="X1083" s="498" t="s">
        <v>935</v>
      </c>
      <c r="Z1083" s="286"/>
    </row>
    <row r="1084" spans="23:26">
      <c r="W1084" s="493" t="s">
        <v>395</v>
      </c>
      <c r="X1084" s="498" t="s">
        <v>1540</v>
      </c>
      <c r="Z1084" s="286"/>
    </row>
    <row r="1085" spans="23:26">
      <c r="W1085" s="493" t="s">
        <v>395</v>
      </c>
      <c r="X1085" s="498" t="s">
        <v>1541</v>
      </c>
      <c r="Z1085" s="286"/>
    </row>
    <row r="1086" spans="23:26">
      <c r="W1086" s="493" t="s">
        <v>395</v>
      </c>
      <c r="X1086" s="498" t="s">
        <v>1261</v>
      </c>
      <c r="Z1086" s="286"/>
    </row>
    <row r="1087" spans="23:26">
      <c r="W1087" s="493" t="s">
        <v>395</v>
      </c>
      <c r="X1087" s="498" t="s">
        <v>1544</v>
      </c>
      <c r="Z1087" s="286"/>
    </row>
    <row r="1088" spans="23:26">
      <c r="W1088" s="493" t="s">
        <v>395</v>
      </c>
      <c r="X1088" s="498" t="s">
        <v>1545</v>
      </c>
      <c r="Z1088" s="286"/>
    </row>
    <row r="1089" spans="23:26">
      <c r="W1089" s="493" t="s">
        <v>395</v>
      </c>
      <c r="X1089" s="498" t="s">
        <v>1547</v>
      </c>
      <c r="Z1089" s="286"/>
    </row>
    <row r="1090" spans="23:26">
      <c r="W1090" s="493" t="s">
        <v>395</v>
      </c>
      <c r="X1090" s="498" t="s">
        <v>1468</v>
      </c>
      <c r="Z1090" s="286"/>
    </row>
    <row r="1091" spans="23:26">
      <c r="W1091" s="493" t="s">
        <v>395</v>
      </c>
      <c r="X1091" s="498" t="s">
        <v>1548</v>
      </c>
      <c r="Z1091" s="286"/>
    </row>
    <row r="1092" spans="23:26">
      <c r="W1092" s="493" t="s">
        <v>395</v>
      </c>
      <c r="X1092" s="498" t="s">
        <v>1549</v>
      </c>
      <c r="Z1092" s="286"/>
    </row>
    <row r="1093" spans="23:26">
      <c r="W1093" s="493" t="s">
        <v>395</v>
      </c>
      <c r="X1093" s="498" t="s">
        <v>1550</v>
      </c>
      <c r="Z1093" s="286"/>
    </row>
    <row r="1094" spans="23:26">
      <c r="W1094" s="493" t="s">
        <v>395</v>
      </c>
      <c r="X1094" s="498" t="s">
        <v>1551</v>
      </c>
      <c r="Z1094" s="286"/>
    </row>
    <row r="1095" spans="23:26">
      <c r="W1095" s="493" t="s">
        <v>397</v>
      </c>
      <c r="X1095" s="498" t="s">
        <v>707</v>
      </c>
      <c r="Z1095" s="286"/>
    </row>
    <row r="1096" spans="23:26">
      <c r="W1096" s="493" t="s">
        <v>397</v>
      </c>
      <c r="X1096" s="498" t="s">
        <v>971</v>
      </c>
      <c r="Z1096" s="286"/>
    </row>
    <row r="1097" spans="23:26">
      <c r="W1097" s="493" t="s">
        <v>397</v>
      </c>
      <c r="X1097" s="498" t="s">
        <v>1552</v>
      </c>
      <c r="Z1097" s="286"/>
    </row>
    <row r="1098" spans="23:26">
      <c r="W1098" s="493" t="s">
        <v>397</v>
      </c>
      <c r="X1098" s="498" t="s">
        <v>1553</v>
      </c>
      <c r="Z1098" s="286"/>
    </row>
    <row r="1099" spans="23:26">
      <c r="W1099" s="493" t="s">
        <v>397</v>
      </c>
      <c r="X1099" s="498" t="s">
        <v>1554</v>
      </c>
      <c r="Z1099" s="286"/>
    </row>
    <row r="1100" spans="23:26">
      <c r="W1100" s="493" t="s">
        <v>397</v>
      </c>
      <c r="X1100" s="498" t="s">
        <v>1555</v>
      </c>
      <c r="Z1100" s="286"/>
    </row>
    <row r="1101" spans="23:26">
      <c r="W1101" s="493" t="s">
        <v>397</v>
      </c>
      <c r="X1101" s="498" t="s">
        <v>1046</v>
      </c>
      <c r="Z1101" s="286"/>
    </row>
    <row r="1102" spans="23:26">
      <c r="W1102" s="493" t="s">
        <v>397</v>
      </c>
      <c r="X1102" s="498" t="s">
        <v>1556</v>
      </c>
      <c r="Z1102" s="286"/>
    </row>
    <row r="1103" spans="23:26">
      <c r="W1103" s="493" t="s">
        <v>397</v>
      </c>
      <c r="X1103" s="498" t="s">
        <v>1558</v>
      </c>
      <c r="Z1103" s="286"/>
    </row>
    <row r="1104" spans="23:26">
      <c r="W1104" s="493" t="s">
        <v>397</v>
      </c>
      <c r="X1104" s="498" t="s">
        <v>1560</v>
      </c>
      <c r="Z1104" s="286"/>
    </row>
    <row r="1105" spans="23:26">
      <c r="W1105" s="493" t="s">
        <v>397</v>
      </c>
      <c r="X1105" s="498" t="s">
        <v>1182</v>
      </c>
      <c r="Z1105" s="286"/>
    </row>
    <row r="1106" spans="23:26">
      <c r="W1106" s="493" t="s">
        <v>397</v>
      </c>
      <c r="X1106" s="498" t="s">
        <v>1561</v>
      </c>
      <c r="Z1106" s="286"/>
    </row>
    <row r="1107" spans="23:26">
      <c r="W1107" s="493" t="s">
        <v>397</v>
      </c>
      <c r="X1107" s="498" t="s">
        <v>1126</v>
      </c>
      <c r="Z1107" s="286"/>
    </row>
    <row r="1108" spans="23:26">
      <c r="W1108" s="493" t="s">
        <v>397</v>
      </c>
      <c r="X1108" s="498" t="s">
        <v>1370</v>
      </c>
      <c r="Z1108" s="286"/>
    </row>
    <row r="1109" spans="23:26">
      <c r="W1109" s="493" t="s">
        <v>397</v>
      </c>
      <c r="X1109" s="498" t="s">
        <v>1564</v>
      </c>
      <c r="Z1109" s="286"/>
    </row>
    <row r="1110" spans="23:26">
      <c r="W1110" s="493" t="s">
        <v>397</v>
      </c>
      <c r="X1110" s="498" t="s">
        <v>1565</v>
      </c>
      <c r="Z1110" s="286"/>
    </row>
    <row r="1111" spans="23:26">
      <c r="W1111" s="493" t="s">
        <v>397</v>
      </c>
      <c r="X1111" s="498" t="s">
        <v>1566</v>
      </c>
      <c r="Z1111" s="286"/>
    </row>
    <row r="1112" spans="23:26">
      <c r="W1112" s="493" t="s">
        <v>397</v>
      </c>
      <c r="X1112" s="498" t="s">
        <v>584</v>
      </c>
      <c r="Z1112" s="286"/>
    </row>
    <row r="1113" spans="23:26">
      <c r="W1113" s="493" t="s">
        <v>397</v>
      </c>
      <c r="X1113" s="498" t="s">
        <v>1119</v>
      </c>
      <c r="Z1113" s="286"/>
    </row>
    <row r="1114" spans="23:26">
      <c r="W1114" s="493" t="s">
        <v>397</v>
      </c>
      <c r="X1114" s="498" t="s">
        <v>1567</v>
      </c>
      <c r="Z1114" s="286"/>
    </row>
    <row r="1115" spans="23:26">
      <c r="W1115" s="493" t="s">
        <v>397</v>
      </c>
      <c r="X1115" s="498" t="s">
        <v>1568</v>
      </c>
      <c r="Z1115" s="286"/>
    </row>
    <row r="1116" spans="23:26">
      <c r="W1116" s="493" t="s">
        <v>397</v>
      </c>
      <c r="X1116" s="498" t="s">
        <v>1569</v>
      </c>
      <c r="Z1116" s="286"/>
    </row>
    <row r="1117" spans="23:26">
      <c r="W1117" s="493" t="s">
        <v>397</v>
      </c>
      <c r="X1117" s="498" t="s">
        <v>1570</v>
      </c>
      <c r="Z1117" s="286"/>
    </row>
    <row r="1118" spans="23:26">
      <c r="W1118" s="493" t="s">
        <v>397</v>
      </c>
      <c r="X1118" s="498" t="s">
        <v>698</v>
      </c>
      <c r="Z1118" s="286"/>
    </row>
    <row r="1119" spans="23:26">
      <c r="W1119" s="493" t="s">
        <v>397</v>
      </c>
      <c r="X1119" s="498" t="s">
        <v>441</v>
      </c>
      <c r="Z1119" s="286"/>
    </row>
    <row r="1120" spans="23:26">
      <c r="W1120" s="493" t="s">
        <v>397</v>
      </c>
      <c r="X1120" s="498" t="s">
        <v>1571</v>
      </c>
      <c r="Z1120" s="286"/>
    </row>
    <row r="1121" spans="23:26">
      <c r="W1121" s="493" t="s">
        <v>406</v>
      </c>
      <c r="X1121" s="498" t="s">
        <v>546</v>
      </c>
      <c r="Z1121" s="286"/>
    </row>
    <row r="1122" spans="23:26">
      <c r="W1122" s="493" t="s">
        <v>406</v>
      </c>
      <c r="X1122" s="498" t="s">
        <v>1572</v>
      </c>
      <c r="Z1122" s="286"/>
    </row>
    <row r="1123" spans="23:26">
      <c r="W1123" s="493" t="s">
        <v>406</v>
      </c>
      <c r="X1123" s="498" t="s">
        <v>1574</v>
      </c>
      <c r="Z1123" s="286"/>
    </row>
    <row r="1124" spans="23:26">
      <c r="W1124" s="493" t="s">
        <v>406</v>
      </c>
      <c r="X1124" s="498" t="s">
        <v>810</v>
      </c>
      <c r="Z1124" s="286"/>
    </row>
    <row r="1125" spans="23:26">
      <c r="W1125" s="493" t="s">
        <v>406</v>
      </c>
      <c r="X1125" s="498" t="s">
        <v>1575</v>
      </c>
      <c r="Z1125" s="286"/>
    </row>
    <row r="1126" spans="23:26">
      <c r="W1126" s="493" t="s">
        <v>406</v>
      </c>
      <c r="X1126" s="498" t="s">
        <v>596</v>
      </c>
      <c r="Z1126" s="286"/>
    </row>
    <row r="1127" spans="23:26">
      <c r="W1127" s="493" t="s">
        <v>406</v>
      </c>
      <c r="X1127" s="498" t="s">
        <v>1078</v>
      </c>
      <c r="Z1127" s="286"/>
    </row>
    <row r="1128" spans="23:26">
      <c r="W1128" s="493" t="s">
        <v>406</v>
      </c>
      <c r="X1128" s="498" t="s">
        <v>1576</v>
      </c>
      <c r="Z1128" s="286"/>
    </row>
    <row r="1129" spans="23:26">
      <c r="W1129" s="493" t="s">
        <v>406</v>
      </c>
      <c r="X1129" s="498" t="s">
        <v>923</v>
      </c>
      <c r="Z1129" s="286"/>
    </row>
    <row r="1130" spans="23:26">
      <c r="W1130" s="493" t="s">
        <v>406</v>
      </c>
      <c r="X1130" s="498" t="s">
        <v>1578</v>
      </c>
      <c r="Z1130" s="286"/>
    </row>
    <row r="1131" spans="23:26">
      <c r="W1131" s="493" t="s">
        <v>406</v>
      </c>
      <c r="X1131" s="498" t="s">
        <v>1579</v>
      </c>
      <c r="Z1131" s="286"/>
    </row>
    <row r="1132" spans="23:26">
      <c r="W1132" s="493" t="s">
        <v>406</v>
      </c>
      <c r="X1132" s="498" t="s">
        <v>1580</v>
      </c>
      <c r="Z1132" s="286"/>
    </row>
    <row r="1133" spans="23:26">
      <c r="W1133" s="493" t="s">
        <v>406</v>
      </c>
      <c r="X1133" s="498" t="s">
        <v>1582</v>
      </c>
      <c r="Z1133" s="286"/>
    </row>
    <row r="1134" spans="23:26">
      <c r="W1134" s="493" t="s">
        <v>406</v>
      </c>
      <c r="X1134" s="498" t="s">
        <v>1583</v>
      </c>
      <c r="Z1134" s="286"/>
    </row>
    <row r="1135" spans="23:26">
      <c r="W1135" s="493" t="s">
        <v>406</v>
      </c>
      <c r="X1135" s="498" t="s">
        <v>1297</v>
      </c>
      <c r="Z1135" s="286"/>
    </row>
    <row r="1136" spans="23:26">
      <c r="W1136" s="493" t="s">
        <v>406</v>
      </c>
      <c r="X1136" s="498" t="s">
        <v>1585</v>
      </c>
      <c r="Z1136" s="286"/>
    </row>
    <row r="1137" spans="23:26">
      <c r="W1137" s="493" t="s">
        <v>406</v>
      </c>
      <c r="X1137" s="498" t="s">
        <v>166</v>
      </c>
      <c r="Z1137" s="286"/>
    </row>
    <row r="1138" spans="23:26">
      <c r="W1138" s="493" t="s">
        <v>406</v>
      </c>
      <c r="X1138" s="498" t="s">
        <v>1586</v>
      </c>
      <c r="Z1138" s="286"/>
    </row>
    <row r="1139" spans="23:26">
      <c r="W1139" s="493" t="s">
        <v>406</v>
      </c>
      <c r="X1139" s="498" t="s">
        <v>749</v>
      </c>
      <c r="Z1139" s="286"/>
    </row>
    <row r="1140" spans="23:26">
      <c r="W1140" s="493" t="s">
        <v>406</v>
      </c>
      <c r="X1140" s="498" t="s">
        <v>1455</v>
      </c>
      <c r="Z1140" s="286"/>
    </row>
    <row r="1141" spans="23:26">
      <c r="W1141" s="493" t="s">
        <v>406</v>
      </c>
      <c r="X1141" s="498" t="s">
        <v>1588</v>
      </c>
      <c r="Z1141" s="286"/>
    </row>
    <row r="1142" spans="23:26">
      <c r="W1142" s="493" t="s">
        <v>406</v>
      </c>
      <c r="X1142" s="498" t="s">
        <v>1004</v>
      </c>
      <c r="Z1142" s="286"/>
    </row>
    <row r="1143" spans="23:26">
      <c r="W1143" s="493" t="s">
        <v>406</v>
      </c>
      <c r="X1143" s="498" t="s">
        <v>1589</v>
      </c>
      <c r="Z1143" s="286"/>
    </row>
    <row r="1144" spans="23:26">
      <c r="W1144" s="493" t="s">
        <v>406</v>
      </c>
      <c r="X1144" s="498" t="s">
        <v>1590</v>
      </c>
      <c r="Z1144" s="286"/>
    </row>
    <row r="1145" spans="23:26">
      <c r="W1145" s="493" t="s">
        <v>406</v>
      </c>
      <c r="X1145" s="498" t="s">
        <v>127</v>
      </c>
      <c r="Z1145" s="286"/>
    </row>
    <row r="1146" spans="23:26">
      <c r="W1146" s="493" t="s">
        <v>406</v>
      </c>
      <c r="X1146" s="498" t="s">
        <v>1591</v>
      </c>
      <c r="Z1146" s="286"/>
    </row>
    <row r="1147" spans="23:26">
      <c r="W1147" s="493" t="s">
        <v>406</v>
      </c>
      <c r="X1147" s="498" t="s">
        <v>1476</v>
      </c>
      <c r="Z1147" s="286"/>
    </row>
    <row r="1148" spans="23:26">
      <c r="W1148" s="493" t="s">
        <v>406</v>
      </c>
      <c r="X1148" s="498" t="s">
        <v>1165</v>
      </c>
      <c r="Z1148" s="286"/>
    </row>
    <row r="1149" spans="23:26">
      <c r="W1149" s="493" t="s">
        <v>406</v>
      </c>
      <c r="X1149" s="498" t="s">
        <v>1592</v>
      </c>
      <c r="Z1149" s="286"/>
    </row>
    <row r="1150" spans="23:26">
      <c r="W1150" s="493" t="s">
        <v>406</v>
      </c>
      <c r="X1150" s="498" t="s">
        <v>834</v>
      </c>
      <c r="Z1150" s="286"/>
    </row>
    <row r="1151" spans="23:26">
      <c r="W1151" s="493" t="s">
        <v>406</v>
      </c>
      <c r="X1151" s="498" t="s">
        <v>1089</v>
      </c>
      <c r="Z1151" s="286"/>
    </row>
    <row r="1152" spans="23:26">
      <c r="W1152" s="493" t="s">
        <v>406</v>
      </c>
      <c r="X1152" s="498" t="s">
        <v>812</v>
      </c>
      <c r="Z1152" s="286"/>
    </row>
    <row r="1153" spans="23:26">
      <c r="W1153" s="493" t="s">
        <v>406</v>
      </c>
      <c r="X1153" s="498" t="s">
        <v>1594</v>
      </c>
      <c r="Z1153" s="286"/>
    </row>
    <row r="1154" spans="23:26">
      <c r="W1154" s="493" t="s">
        <v>406</v>
      </c>
      <c r="X1154" s="498" t="s">
        <v>1595</v>
      </c>
      <c r="Z1154" s="286"/>
    </row>
    <row r="1155" spans="23:26">
      <c r="W1155" s="493" t="s">
        <v>406</v>
      </c>
      <c r="X1155" s="498" t="s">
        <v>1597</v>
      </c>
      <c r="Z1155" s="286"/>
    </row>
    <row r="1156" spans="23:26">
      <c r="W1156" s="493" t="s">
        <v>406</v>
      </c>
      <c r="X1156" s="498" t="s">
        <v>1429</v>
      </c>
      <c r="Z1156" s="286"/>
    </row>
    <row r="1157" spans="23:26">
      <c r="W1157" s="493" t="s">
        <v>406</v>
      </c>
      <c r="X1157" s="498" t="s">
        <v>479</v>
      </c>
      <c r="Z1157" s="286"/>
    </row>
    <row r="1158" spans="23:26">
      <c r="W1158" s="493" t="s">
        <v>406</v>
      </c>
      <c r="X1158" s="498" t="s">
        <v>1599</v>
      </c>
      <c r="Z1158" s="286"/>
    </row>
    <row r="1159" spans="23:26">
      <c r="W1159" s="493" t="s">
        <v>406</v>
      </c>
      <c r="X1159" s="498" t="s">
        <v>952</v>
      </c>
      <c r="Z1159" s="286"/>
    </row>
    <row r="1160" spans="23:26">
      <c r="W1160" s="493" t="s">
        <v>406</v>
      </c>
      <c r="X1160" s="498" t="s">
        <v>859</v>
      </c>
      <c r="Z1160" s="286"/>
    </row>
    <row r="1161" spans="23:26">
      <c r="W1161" s="493" t="s">
        <v>406</v>
      </c>
      <c r="X1161" s="498" t="s">
        <v>120</v>
      </c>
      <c r="Z1161" s="286"/>
    </row>
    <row r="1162" spans="23:26">
      <c r="W1162" s="493" t="s">
        <v>406</v>
      </c>
      <c r="X1162" s="498" t="s">
        <v>560</v>
      </c>
      <c r="Z1162" s="286"/>
    </row>
    <row r="1163" spans="23:26">
      <c r="W1163" s="493" t="s">
        <v>406</v>
      </c>
      <c r="X1163" s="498" t="s">
        <v>1602</v>
      </c>
      <c r="Z1163" s="286"/>
    </row>
    <row r="1164" spans="23:26">
      <c r="W1164" s="493" t="s">
        <v>413</v>
      </c>
      <c r="X1164" s="498" t="s">
        <v>1603</v>
      </c>
      <c r="Z1164" s="286"/>
    </row>
    <row r="1165" spans="23:26">
      <c r="W1165" s="493" t="s">
        <v>413</v>
      </c>
      <c r="X1165" s="498" t="s">
        <v>19</v>
      </c>
      <c r="Z1165" s="286"/>
    </row>
    <row r="1166" spans="23:26">
      <c r="W1166" s="493" t="s">
        <v>413</v>
      </c>
      <c r="X1166" s="498" t="s">
        <v>767</v>
      </c>
      <c r="Z1166" s="286"/>
    </row>
    <row r="1167" spans="23:26">
      <c r="W1167" s="493" t="s">
        <v>413</v>
      </c>
      <c r="X1167" s="498" t="s">
        <v>620</v>
      </c>
      <c r="Z1167" s="286"/>
    </row>
    <row r="1168" spans="23:26">
      <c r="W1168" s="493" t="s">
        <v>413</v>
      </c>
      <c r="X1168" s="498" t="s">
        <v>669</v>
      </c>
      <c r="Z1168" s="286"/>
    </row>
    <row r="1169" spans="23:26">
      <c r="W1169" s="493" t="s">
        <v>413</v>
      </c>
      <c r="X1169" s="498" t="s">
        <v>685</v>
      </c>
      <c r="Z1169" s="286"/>
    </row>
    <row r="1170" spans="23:26">
      <c r="W1170" s="493" t="s">
        <v>413</v>
      </c>
      <c r="X1170" s="498" t="s">
        <v>1404</v>
      </c>
      <c r="Z1170" s="286"/>
    </row>
    <row r="1171" spans="23:26">
      <c r="W1171" s="493" t="s">
        <v>413</v>
      </c>
      <c r="X1171" s="498" t="s">
        <v>1605</v>
      </c>
      <c r="Z1171" s="286"/>
    </row>
    <row r="1172" spans="23:26">
      <c r="W1172" s="493" t="s">
        <v>413</v>
      </c>
      <c r="X1172" s="498" t="s">
        <v>1606</v>
      </c>
      <c r="Z1172" s="286"/>
    </row>
    <row r="1173" spans="23:26">
      <c r="W1173" s="493" t="s">
        <v>413</v>
      </c>
      <c r="X1173" s="498" t="s">
        <v>1607</v>
      </c>
      <c r="Z1173" s="286"/>
    </row>
    <row r="1174" spans="23:26">
      <c r="W1174" s="493" t="s">
        <v>413</v>
      </c>
      <c r="X1174" s="498" t="s">
        <v>1122</v>
      </c>
      <c r="Z1174" s="286"/>
    </row>
    <row r="1175" spans="23:26">
      <c r="W1175" s="493" t="s">
        <v>413</v>
      </c>
      <c r="X1175" s="498" t="s">
        <v>1610</v>
      </c>
      <c r="Z1175" s="286"/>
    </row>
    <row r="1176" spans="23:26">
      <c r="W1176" s="493" t="s">
        <v>413</v>
      </c>
      <c r="X1176" s="498" t="s">
        <v>559</v>
      </c>
      <c r="Z1176" s="286"/>
    </row>
    <row r="1177" spans="23:26">
      <c r="W1177" s="493" t="s">
        <v>413</v>
      </c>
      <c r="X1177" s="498" t="s">
        <v>1612</v>
      </c>
      <c r="Z1177" s="286"/>
    </row>
    <row r="1178" spans="23:26">
      <c r="W1178" s="493" t="s">
        <v>413</v>
      </c>
      <c r="X1178" s="498" t="s">
        <v>1108</v>
      </c>
      <c r="Z1178" s="286"/>
    </row>
    <row r="1179" spans="23:26">
      <c r="W1179" s="493" t="s">
        <v>413</v>
      </c>
      <c r="X1179" s="498" t="s">
        <v>1141</v>
      </c>
      <c r="Z1179" s="286"/>
    </row>
    <row r="1180" spans="23:26">
      <c r="W1180" s="493" t="s">
        <v>413</v>
      </c>
      <c r="X1180" s="498" t="s">
        <v>1614</v>
      </c>
      <c r="Z1180" s="286"/>
    </row>
    <row r="1181" spans="23:26">
      <c r="W1181" s="493" t="s">
        <v>413</v>
      </c>
      <c r="X1181" s="498" t="s">
        <v>1615</v>
      </c>
      <c r="Z1181" s="286"/>
    </row>
    <row r="1182" spans="23:26">
      <c r="W1182" s="493" t="s">
        <v>413</v>
      </c>
      <c r="X1182" s="498" t="s">
        <v>1617</v>
      </c>
      <c r="Z1182" s="286"/>
    </row>
    <row r="1183" spans="23:26">
      <c r="W1183" s="493" t="s">
        <v>413</v>
      </c>
      <c r="X1183" s="498" t="s">
        <v>1168</v>
      </c>
      <c r="Z1183" s="286"/>
    </row>
    <row r="1184" spans="23:26">
      <c r="W1184" s="493" t="s">
        <v>413</v>
      </c>
      <c r="X1184" s="498" t="s">
        <v>1618</v>
      </c>
      <c r="Z1184" s="286"/>
    </row>
    <row r="1185" spans="23:26">
      <c r="W1185" s="493" t="s">
        <v>413</v>
      </c>
      <c r="X1185" s="498" t="s">
        <v>1619</v>
      </c>
      <c r="Z1185" s="286"/>
    </row>
    <row r="1186" spans="23:26">
      <c r="W1186" s="493" t="s">
        <v>413</v>
      </c>
      <c r="X1186" s="498" t="s">
        <v>1621</v>
      </c>
      <c r="Z1186" s="286"/>
    </row>
    <row r="1187" spans="23:26">
      <c r="W1187" s="493" t="s">
        <v>413</v>
      </c>
      <c r="X1187" s="498" t="s">
        <v>1622</v>
      </c>
      <c r="Z1187" s="286"/>
    </row>
    <row r="1188" spans="23:26">
      <c r="W1188" s="493" t="s">
        <v>413</v>
      </c>
      <c r="X1188" s="498" t="s">
        <v>180</v>
      </c>
      <c r="Z1188" s="286"/>
    </row>
    <row r="1189" spans="23:26">
      <c r="W1189" s="493" t="s">
        <v>413</v>
      </c>
      <c r="X1189" s="498" t="s">
        <v>1623</v>
      </c>
      <c r="Z1189" s="286"/>
    </row>
    <row r="1190" spans="23:26">
      <c r="W1190" s="493" t="s">
        <v>413</v>
      </c>
      <c r="X1190" s="498" t="s">
        <v>1625</v>
      </c>
      <c r="Z1190" s="286"/>
    </row>
    <row r="1191" spans="23:26">
      <c r="W1191" s="493" t="s">
        <v>413</v>
      </c>
      <c r="X1191" s="498" t="s">
        <v>1626</v>
      </c>
      <c r="Z1191" s="286"/>
    </row>
    <row r="1192" spans="23:26">
      <c r="W1192" s="493" t="s">
        <v>413</v>
      </c>
      <c r="X1192" s="498" t="s">
        <v>1628</v>
      </c>
      <c r="Z1192" s="286"/>
    </row>
    <row r="1193" spans="23:26">
      <c r="W1193" s="493" t="s">
        <v>413</v>
      </c>
      <c r="X1193" s="498" t="s">
        <v>66</v>
      </c>
      <c r="Z1193" s="286"/>
    </row>
    <row r="1194" spans="23:26">
      <c r="W1194" s="493" t="s">
        <v>413</v>
      </c>
      <c r="X1194" s="498" t="s">
        <v>1630</v>
      </c>
      <c r="Z1194" s="286"/>
    </row>
    <row r="1195" spans="23:26">
      <c r="W1195" s="493" t="s">
        <v>413</v>
      </c>
      <c r="X1195" s="498" t="s">
        <v>1478</v>
      </c>
      <c r="Z1195" s="286"/>
    </row>
    <row r="1196" spans="23:26">
      <c r="W1196" s="493" t="s">
        <v>413</v>
      </c>
      <c r="X1196" s="498" t="s">
        <v>1631</v>
      </c>
      <c r="Z1196" s="286"/>
    </row>
    <row r="1197" spans="23:26">
      <c r="W1197" s="493" t="s">
        <v>413</v>
      </c>
      <c r="X1197" s="498" t="s">
        <v>1632</v>
      </c>
      <c r="Z1197" s="286"/>
    </row>
    <row r="1198" spans="23:26">
      <c r="W1198" s="493" t="s">
        <v>413</v>
      </c>
      <c r="X1198" s="498" t="s">
        <v>1563</v>
      </c>
      <c r="Z1198" s="286"/>
    </row>
    <row r="1199" spans="23:26">
      <c r="W1199" s="493" t="s">
        <v>413</v>
      </c>
      <c r="X1199" s="498" t="s">
        <v>400</v>
      </c>
      <c r="Z1199" s="286"/>
    </row>
    <row r="1200" spans="23:26">
      <c r="W1200" s="493" t="s">
        <v>413</v>
      </c>
      <c r="X1200" s="498" t="s">
        <v>120</v>
      </c>
      <c r="Z1200" s="286"/>
    </row>
    <row r="1201" spans="23:26">
      <c r="W1201" s="493" t="s">
        <v>413</v>
      </c>
      <c r="X1201" s="498" t="s">
        <v>1130</v>
      </c>
      <c r="Z1201" s="286"/>
    </row>
    <row r="1202" spans="23:26">
      <c r="W1202" s="493" t="s">
        <v>413</v>
      </c>
      <c r="X1202" s="498" t="s">
        <v>1507</v>
      </c>
      <c r="Z1202" s="286"/>
    </row>
    <row r="1203" spans="23:26">
      <c r="W1203" s="493" t="s">
        <v>413</v>
      </c>
      <c r="X1203" s="498" t="s">
        <v>1633</v>
      </c>
      <c r="Z1203" s="286"/>
    </row>
    <row r="1204" spans="23:26">
      <c r="W1204" s="493" t="s">
        <v>413</v>
      </c>
      <c r="X1204" s="498" t="s">
        <v>762</v>
      </c>
      <c r="Z1204" s="286"/>
    </row>
    <row r="1205" spans="23:26">
      <c r="W1205" s="493" t="s">
        <v>389</v>
      </c>
      <c r="X1205" s="498" t="s">
        <v>732</v>
      </c>
      <c r="Z1205" s="286"/>
    </row>
    <row r="1206" spans="23:26">
      <c r="W1206" s="493" t="s">
        <v>389</v>
      </c>
      <c r="X1206" s="498" t="s">
        <v>916</v>
      </c>
      <c r="Z1206" s="286"/>
    </row>
    <row r="1207" spans="23:26">
      <c r="W1207" s="493" t="s">
        <v>389</v>
      </c>
      <c r="X1207" s="498" t="s">
        <v>1442</v>
      </c>
      <c r="Z1207" s="286"/>
    </row>
    <row r="1208" spans="23:26">
      <c r="W1208" s="493" t="s">
        <v>389</v>
      </c>
      <c r="X1208" s="498" t="s">
        <v>26</v>
      </c>
      <c r="Z1208" s="286"/>
    </row>
    <row r="1209" spans="23:26">
      <c r="W1209" s="493" t="s">
        <v>389</v>
      </c>
      <c r="X1209" s="498" t="s">
        <v>1634</v>
      </c>
      <c r="Z1209" s="286"/>
    </row>
    <row r="1210" spans="23:26">
      <c r="W1210" s="493" t="s">
        <v>389</v>
      </c>
      <c r="X1210" s="498" t="s">
        <v>465</v>
      </c>
      <c r="Z1210" s="286"/>
    </row>
    <row r="1211" spans="23:26">
      <c r="W1211" s="493" t="s">
        <v>389</v>
      </c>
      <c r="X1211" s="498" t="s">
        <v>50</v>
      </c>
      <c r="Z1211" s="286"/>
    </row>
    <row r="1212" spans="23:26">
      <c r="W1212" s="493" t="s">
        <v>389</v>
      </c>
      <c r="X1212" s="498" t="s">
        <v>215</v>
      </c>
      <c r="Z1212" s="286"/>
    </row>
    <row r="1213" spans="23:26">
      <c r="W1213" s="493" t="s">
        <v>389</v>
      </c>
      <c r="X1213" s="498" t="s">
        <v>1635</v>
      </c>
      <c r="Z1213" s="286"/>
    </row>
    <row r="1214" spans="23:26">
      <c r="W1214" s="493" t="s">
        <v>389</v>
      </c>
      <c r="X1214" s="498" t="s">
        <v>1616</v>
      </c>
      <c r="Z1214" s="286"/>
    </row>
    <row r="1215" spans="23:26">
      <c r="W1215" s="493" t="s">
        <v>389</v>
      </c>
      <c r="X1215" s="498" t="s">
        <v>1638</v>
      </c>
      <c r="Z1215" s="286"/>
    </row>
    <row r="1216" spans="23:26">
      <c r="W1216" s="493" t="s">
        <v>389</v>
      </c>
      <c r="X1216" s="498" t="s">
        <v>1639</v>
      </c>
      <c r="Z1216" s="286"/>
    </row>
    <row r="1217" spans="23:26">
      <c r="W1217" s="493" t="s">
        <v>389</v>
      </c>
      <c r="X1217" s="498" t="s">
        <v>1640</v>
      </c>
      <c r="Z1217" s="286"/>
    </row>
    <row r="1218" spans="23:26">
      <c r="W1218" s="493" t="s">
        <v>389</v>
      </c>
      <c r="X1218" s="498" t="s">
        <v>1278</v>
      </c>
      <c r="Z1218" s="286"/>
    </row>
    <row r="1219" spans="23:26">
      <c r="W1219" s="493" t="s">
        <v>389</v>
      </c>
      <c r="X1219" s="498" t="s">
        <v>509</v>
      </c>
      <c r="Z1219" s="286"/>
    </row>
    <row r="1220" spans="23:26">
      <c r="W1220" s="493" t="s">
        <v>389</v>
      </c>
      <c r="X1220" s="498" t="s">
        <v>154</v>
      </c>
      <c r="Z1220" s="286"/>
    </row>
    <row r="1221" spans="23:26">
      <c r="W1221" s="493" t="s">
        <v>389</v>
      </c>
      <c r="X1221" s="498" t="s">
        <v>1155</v>
      </c>
      <c r="Z1221" s="286"/>
    </row>
    <row r="1222" spans="23:26">
      <c r="W1222" s="493" t="s">
        <v>389</v>
      </c>
      <c r="X1222" s="498" t="s">
        <v>442</v>
      </c>
      <c r="Z1222" s="286"/>
    </row>
    <row r="1223" spans="23:26">
      <c r="W1223" s="493" t="s">
        <v>389</v>
      </c>
      <c r="X1223" s="498" t="s">
        <v>1641</v>
      </c>
      <c r="Z1223" s="286"/>
    </row>
    <row r="1224" spans="23:26">
      <c r="W1224" s="493" t="s">
        <v>389</v>
      </c>
      <c r="X1224" s="498" t="s">
        <v>994</v>
      </c>
      <c r="Z1224" s="286"/>
    </row>
    <row r="1225" spans="23:26">
      <c r="W1225" s="493" t="s">
        <v>389</v>
      </c>
      <c r="X1225" s="498" t="s">
        <v>1642</v>
      </c>
      <c r="Z1225" s="286"/>
    </row>
    <row r="1226" spans="23:26">
      <c r="W1226" s="493" t="s">
        <v>389</v>
      </c>
      <c r="X1226" s="498" t="s">
        <v>1644</v>
      </c>
      <c r="Z1226" s="286"/>
    </row>
    <row r="1227" spans="23:26">
      <c r="W1227" s="493" t="s">
        <v>389</v>
      </c>
      <c r="X1227" s="498" t="s">
        <v>1645</v>
      </c>
      <c r="Z1227" s="286"/>
    </row>
    <row r="1228" spans="23:26">
      <c r="W1228" s="493" t="s">
        <v>389</v>
      </c>
      <c r="X1228" s="498" t="s">
        <v>1646</v>
      </c>
      <c r="Z1228" s="286"/>
    </row>
    <row r="1229" spans="23:26">
      <c r="W1229" s="493" t="s">
        <v>389</v>
      </c>
      <c r="X1229" s="498" t="s">
        <v>1648</v>
      </c>
      <c r="Z1229" s="286"/>
    </row>
    <row r="1230" spans="23:26">
      <c r="W1230" s="493" t="s">
        <v>389</v>
      </c>
      <c r="X1230" s="498" t="s">
        <v>657</v>
      </c>
      <c r="Z1230" s="286"/>
    </row>
    <row r="1231" spans="23:26">
      <c r="W1231" s="493" t="s">
        <v>389</v>
      </c>
      <c r="X1231" s="498" t="s">
        <v>933</v>
      </c>
      <c r="Z1231" s="286"/>
    </row>
    <row r="1232" spans="23:26">
      <c r="W1232" s="493" t="s">
        <v>389</v>
      </c>
      <c r="X1232" s="498" t="s">
        <v>1649</v>
      </c>
      <c r="Z1232" s="286"/>
    </row>
    <row r="1233" spans="23:26">
      <c r="W1233" s="493" t="s">
        <v>389</v>
      </c>
      <c r="X1233" s="498" t="s">
        <v>839</v>
      </c>
      <c r="Z1233" s="286"/>
    </row>
    <row r="1234" spans="23:26">
      <c r="W1234" s="493" t="s">
        <v>389</v>
      </c>
      <c r="X1234" s="498" t="s">
        <v>1651</v>
      </c>
      <c r="Z1234" s="286"/>
    </row>
    <row r="1235" spans="23:26">
      <c r="W1235" s="493" t="s">
        <v>389</v>
      </c>
      <c r="X1235" s="498" t="s">
        <v>1652</v>
      </c>
      <c r="Z1235" s="286"/>
    </row>
    <row r="1236" spans="23:26">
      <c r="W1236" s="493" t="s">
        <v>389</v>
      </c>
      <c r="X1236" s="498" t="s">
        <v>1654</v>
      </c>
      <c r="Z1236" s="286"/>
    </row>
    <row r="1237" spans="23:26">
      <c r="W1237" s="493" t="s">
        <v>389</v>
      </c>
      <c r="X1237" s="498" t="s">
        <v>1655</v>
      </c>
      <c r="Z1237" s="286"/>
    </row>
    <row r="1238" spans="23:26">
      <c r="W1238" s="493" t="s">
        <v>389</v>
      </c>
      <c r="X1238" s="498" t="s">
        <v>1291</v>
      </c>
      <c r="Z1238" s="286"/>
    </row>
    <row r="1239" spans="23:26">
      <c r="W1239" s="493" t="s">
        <v>389</v>
      </c>
      <c r="X1239" s="498" t="s">
        <v>1656</v>
      </c>
      <c r="Z1239" s="286"/>
    </row>
    <row r="1240" spans="23:26">
      <c r="W1240" s="493" t="s">
        <v>389</v>
      </c>
      <c r="X1240" s="498" t="s">
        <v>36</v>
      </c>
      <c r="Z1240" s="286"/>
    </row>
    <row r="1241" spans="23:26">
      <c r="W1241" s="493" t="s">
        <v>389</v>
      </c>
      <c r="X1241" s="498" t="s">
        <v>1659</v>
      </c>
      <c r="Z1241" s="286"/>
    </row>
    <row r="1242" spans="23:26">
      <c r="W1242" s="493" t="s">
        <v>389</v>
      </c>
      <c r="X1242" s="498" t="s">
        <v>1382</v>
      </c>
      <c r="Z1242" s="286"/>
    </row>
    <row r="1243" spans="23:26">
      <c r="W1243" s="493" t="s">
        <v>389</v>
      </c>
      <c r="X1243" s="498" t="s">
        <v>1660</v>
      </c>
      <c r="Z1243" s="286"/>
    </row>
    <row r="1244" spans="23:26">
      <c r="W1244" s="493" t="s">
        <v>422</v>
      </c>
      <c r="X1244" s="498" t="s">
        <v>1661</v>
      </c>
      <c r="Z1244" s="286"/>
    </row>
    <row r="1245" spans="23:26">
      <c r="W1245" s="493" t="s">
        <v>422</v>
      </c>
      <c r="X1245" s="498" t="s">
        <v>1466</v>
      </c>
      <c r="Z1245" s="286"/>
    </row>
    <row r="1246" spans="23:26">
      <c r="W1246" s="493" t="s">
        <v>422</v>
      </c>
      <c r="X1246" s="498" t="s">
        <v>1596</v>
      </c>
      <c r="Z1246" s="286"/>
    </row>
    <row r="1247" spans="23:26">
      <c r="W1247" s="493" t="s">
        <v>422</v>
      </c>
      <c r="X1247" s="498" t="s">
        <v>1662</v>
      </c>
      <c r="Z1247" s="286"/>
    </row>
    <row r="1248" spans="23:26">
      <c r="W1248" s="493" t="s">
        <v>422</v>
      </c>
      <c r="X1248" s="498" t="s">
        <v>1663</v>
      </c>
      <c r="Z1248" s="286"/>
    </row>
    <row r="1249" spans="23:26">
      <c r="W1249" s="493" t="s">
        <v>422</v>
      </c>
      <c r="X1249" s="498" t="s">
        <v>1664</v>
      </c>
      <c r="Z1249" s="286"/>
    </row>
    <row r="1250" spans="23:26">
      <c r="W1250" s="493" t="s">
        <v>422</v>
      </c>
      <c r="X1250" s="498" t="s">
        <v>1222</v>
      </c>
      <c r="Z1250" s="286"/>
    </row>
    <row r="1251" spans="23:26">
      <c r="W1251" s="493" t="s">
        <v>422</v>
      </c>
      <c r="X1251" s="498" t="s">
        <v>45</v>
      </c>
      <c r="Z1251" s="286"/>
    </row>
    <row r="1252" spans="23:26">
      <c r="W1252" s="493" t="s">
        <v>422</v>
      </c>
      <c r="X1252" s="498" t="s">
        <v>541</v>
      </c>
      <c r="Z1252" s="286"/>
    </row>
    <row r="1253" spans="23:26">
      <c r="W1253" s="493" t="s">
        <v>422</v>
      </c>
      <c r="X1253" s="498" t="s">
        <v>1665</v>
      </c>
      <c r="Z1253" s="286"/>
    </row>
    <row r="1254" spans="23:26">
      <c r="W1254" s="493" t="s">
        <v>422</v>
      </c>
      <c r="X1254" s="498" t="s">
        <v>1488</v>
      </c>
      <c r="Z1254" s="286"/>
    </row>
    <row r="1255" spans="23:26">
      <c r="W1255" s="493" t="s">
        <v>422</v>
      </c>
      <c r="X1255" s="498" t="s">
        <v>1666</v>
      </c>
      <c r="Z1255" s="286"/>
    </row>
    <row r="1256" spans="23:26">
      <c r="W1256" s="493" t="s">
        <v>422</v>
      </c>
      <c r="X1256" s="498" t="s">
        <v>1667</v>
      </c>
      <c r="Z1256" s="286"/>
    </row>
    <row r="1257" spans="23:26">
      <c r="W1257" s="493" t="s">
        <v>422</v>
      </c>
      <c r="X1257" s="498" t="s">
        <v>1090</v>
      </c>
      <c r="Z1257" s="286"/>
    </row>
    <row r="1258" spans="23:26">
      <c r="W1258" s="493" t="s">
        <v>422</v>
      </c>
      <c r="X1258" s="498" t="s">
        <v>1668</v>
      </c>
      <c r="Z1258" s="286"/>
    </row>
    <row r="1259" spans="23:26">
      <c r="W1259" s="493" t="s">
        <v>422</v>
      </c>
      <c r="X1259" s="498" t="s">
        <v>1669</v>
      </c>
      <c r="Z1259" s="286"/>
    </row>
    <row r="1260" spans="23:26">
      <c r="W1260" s="493" t="s">
        <v>422</v>
      </c>
      <c r="X1260" s="498" t="s">
        <v>1363</v>
      </c>
      <c r="Z1260" s="286"/>
    </row>
    <row r="1261" spans="23:26">
      <c r="W1261" s="493" t="s">
        <v>422</v>
      </c>
      <c r="X1261" s="498" t="s">
        <v>83</v>
      </c>
      <c r="Z1261" s="286"/>
    </row>
    <row r="1262" spans="23:26">
      <c r="W1262" s="493" t="s">
        <v>422</v>
      </c>
      <c r="X1262" s="498" t="s">
        <v>105</v>
      </c>
      <c r="Z1262" s="286"/>
    </row>
    <row r="1263" spans="23:26">
      <c r="W1263" s="493" t="s">
        <v>422</v>
      </c>
      <c r="X1263" s="498" t="s">
        <v>1397</v>
      </c>
      <c r="Z1263" s="286"/>
    </row>
    <row r="1264" spans="23:26">
      <c r="W1264" s="493" t="s">
        <v>422</v>
      </c>
      <c r="X1264" s="498" t="s">
        <v>1671</v>
      </c>
      <c r="Z1264" s="286"/>
    </row>
    <row r="1265" spans="23:26">
      <c r="W1265" s="493" t="s">
        <v>422</v>
      </c>
      <c r="X1265" s="498" t="s">
        <v>1672</v>
      </c>
      <c r="Z1265" s="286"/>
    </row>
    <row r="1266" spans="23:26">
      <c r="W1266" s="493" t="s">
        <v>422</v>
      </c>
      <c r="X1266" s="498" t="s">
        <v>1673</v>
      </c>
      <c r="Z1266" s="286"/>
    </row>
    <row r="1267" spans="23:26">
      <c r="W1267" s="493" t="s">
        <v>422</v>
      </c>
      <c r="X1267" s="498" t="s">
        <v>1674</v>
      </c>
      <c r="Z1267" s="286"/>
    </row>
    <row r="1268" spans="23:26">
      <c r="W1268" s="493" t="s">
        <v>422</v>
      </c>
      <c r="X1268" s="498" t="s">
        <v>369</v>
      </c>
      <c r="Z1268" s="286"/>
    </row>
    <row r="1269" spans="23:26">
      <c r="W1269" s="493" t="s">
        <v>422</v>
      </c>
      <c r="X1269" s="498" t="s">
        <v>1236</v>
      </c>
      <c r="Z1269" s="286"/>
    </row>
    <row r="1270" spans="23:26">
      <c r="W1270" s="493" t="s">
        <v>422</v>
      </c>
      <c r="X1270" s="498" t="s">
        <v>1675</v>
      </c>
      <c r="Z1270" s="286"/>
    </row>
    <row r="1271" spans="23:26">
      <c r="W1271" s="493" t="s">
        <v>422</v>
      </c>
      <c r="X1271" s="498" t="s">
        <v>1577</v>
      </c>
      <c r="Z1271" s="286"/>
    </row>
    <row r="1272" spans="23:26">
      <c r="W1272" s="493" t="s">
        <v>422</v>
      </c>
      <c r="X1272" s="498" t="s">
        <v>1676</v>
      </c>
      <c r="Z1272" s="286"/>
    </row>
    <row r="1273" spans="23:26">
      <c r="W1273" s="493" t="s">
        <v>422</v>
      </c>
      <c r="X1273" s="498" t="s">
        <v>1677</v>
      </c>
      <c r="Z1273" s="286"/>
    </row>
    <row r="1274" spans="23:26">
      <c r="W1274" s="493" t="s">
        <v>424</v>
      </c>
      <c r="X1274" s="498" t="s">
        <v>1679</v>
      </c>
      <c r="Z1274" s="286"/>
    </row>
    <row r="1275" spans="23:26">
      <c r="W1275" s="493" t="s">
        <v>424</v>
      </c>
      <c r="X1275" s="498" t="s">
        <v>1682</v>
      </c>
      <c r="Z1275" s="286"/>
    </row>
    <row r="1276" spans="23:26">
      <c r="W1276" s="493" t="s">
        <v>424</v>
      </c>
      <c r="X1276" s="498" t="s">
        <v>1683</v>
      </c>
      <c r="Z1276" s="286"/>
    </row>
    <row r="1277" spans="23:26">
      <c r="W1277" s="493" t="s">
        <v>424</v>
      </c>
      <c r="X1277" s="498" t="s">
        <v>1685</v>
      </c>
      <c r="Z1277" s="286"/>
    </row>
    <row r="1278" spans="23:26">
      <c r="W1278" s="493" t="s">
        <v>424</v>
      </c>
      <c r="X1278" s="498" t="s">
        <v>1687</v>
      </c>
      <c r="Z1278" s="286"/>
    </row>
    <row r="1279" spans="23:26">
      <c r="W1279" s="493" t="s">
        <v>424</v>
      </c>
      <c r="X1279" s="498" t="s">
        <v>1688</v>
      </c>
      <c r="Z1279" s="286"/>
    </row>
    <row r="1280" spans="23:26">
      <c r="W1280" s="493" t="s">
        <v>424</v>
      </c>
      <c r="X1280" s="498" t="s">
        <v>1689</v>
      </c>
      <c r="Z1280" s="286"/>
    </row>
    <row r="1281" spans="23:26">
      <c r="W1281" s="493" t="s">
        <v>424</v>
      </c>
      <c r="X1281" s="498" t="s">
        <v>1690</v>
      </c>
      <c r="Z1281" s="286"/>
    </row>
    <row r="1282" spans="23:26">
      <c r="W1282" s="493" t="s">
        <v>424</v>
      </c>
      <c r="X1282" s="498" t="s">
        <v>1691</v>
      </c>
      <c r="Z1282" s="286"/>
    </row>
    <row r="1283" spans="23:26">
      <c r="W1283" s="493" t="s">
        <v>424</v>
      </c>
      <c r="X1283" s="498" t="s">
        <v>368</v>
      </c>
      <c r="Z1283" s="286"/>
    </row>
    <row r="1284" spans="23:26">
      <c r="W1284" s="493" t="s">
        <v>424</v>
      </c>
      <c r="X1284" s="498" t="s">
        <v>1600</v>
      </c>
      <c r="Z1284" s="286"/>
    </row>
    <row r="1285" spans="23:26">
      <c r="W1285" s="493" t="s">
        <v>424</v>
      </c>
      <c r="X1285" s="498" t="s">
        <v>1693</v>
      </c>
      <c r="Z1285" s="286"/>
    </row>
    <row r="1286" spans="23:26">
      <c r="W1286" s="493" t="s">
        <v>424</v>
      </c>
      <c r="X1286" s="498" t="s">
        <v>1694</v>
      </c>
      <c r="Z1286" s="286"/>
    </row>
    <row r="1287" spans="23:26">
      <c r="W1287" s="493" t="s">
        <v>424</v>
      </c>
      <c r="X1287" s="498" t="s">
        <v>460</v>
      </c>
      <c r="Z1287" s="286"/>
    </row>
    <row r="1288" spans="23:26">
      <c r="W1288" s="493" t="s">
        <v>424</v>
      </c>
      <c r="X1288" s="498" t="s">
        <v>396</v>
      </c>
      <c r="Z1288" s="286"/>
    </row>
    <row r="1289" spans="23:26">
      <c r="W1289" s="493" t="s">
        <v>424</v>
      </c>
      <c r="X1289" s="498" t="s">
        <v>1695</v>
      </c>
      <c r="Z1289" s="286"/>
    </row>
    <row r="1290" spans="23:26">
      <c r="W1290" s="493" t="s">
        <v>424</v>
      </c>
      <c r="X1290" s="498" t="s">
        <v>1696</v>
      </c>
      <c r="Z1290" s="286"/>
    </row>
    <row r="1291" spans="23:26">
      <c r="W1291" s="493" t="s">
        <v>424</v>
      </c>
      <c r="X1291" s="498" t="s">
        <v>1547</v>
      </c>
      <c r="Z1291" s="286"/>
    </row>
    <row r="1292" spans="23:26">
      <c r="W1292" s="493" t="s">
        <v>424</v>
      </c>
      <c r="X1292" s="498" t="s">
        <v>1698</v>
      </c>
      <c r="Z1292" s="286"/>
    </row>
    <row r="1293" spans="23:26">
      <c r="W1293" s="493" t="s">
        <v>426</v>
      </c>
      <c r="X1293" s="498" t="s">
        <v>1699</v>
      </c>
      <c r="Z1293" s="286"/>
    </row>
    <row r="1294" spans="23:26">
      <c r="W1294" s="493" t="s">
        <v>426</v>
      </c>
      <c r="X1294" s="498" t="s">
        <v>1601</v>
      </c>
      <c r="Z1294" s="286"/>
    </row>
    <row r="1295" spans="23:26">
      <c r="W1295" s="493" t="s">
        <v>426</v>
      </c>
      <c r="X1295" s="498" t="s">
        <v>1700</v>
      </c>
      <c r="Z1295" s="286"/>
    </row>
    <row r="1296" spans="23:26">
      <c r="W1296" s="493" t="s">
        <v>426</v>
      </c>
      <c r="X1296" s="498" t="s">
        <v>1702</v>
      </c>
      <c r="Z1296" s="286"/>
    </row>
    <row r="1297" spans="23:26">
      <c r="W1297" s="493" t="s">
        <v>426</v>
      </c>
      <c r="X1297" s="498" t="s">
        <v>185</v>
      </c>
      <c r="Z1297" s="286"/>
    </row>
    <row r="1298" spans="23:26">
      <c r="W1298" s="493" t="s">
        <v>426</v>
      </c>
      <c r="X1298" s="498" t="s">
        <v>1703</v>
      </c>
      <c r="Z1298" s="286"/>
    </row>
    <row r="1299" spans="23:26">
      <c r="W1299" s="493" t="s">
        <v>426</v>
      </c>
      <c r="X1299" s="498" t="s">
        <v>1609</v>
      </c>
      <c r="Z1299" s="286"/>
    </row>
    <row r="1300" spans="23:26">
      <c r="W1300" s="493" t="s">
        <v>426</v>
      </c>
      <c r="X1300" s="498" t="s">
        <v>1226</v>
      </c>
      <c r="Z1300" s="286"/>
    </row>
    <row r="1301" spans="23:26">
      <c r="W1301" s="493" t="s">
        <v>426</v>
      </c>
      <c r="X1301" s="498" t="s">
        <v>902</v>
      </c>
      <c r="Z1301" s="286"/>
    </row>
    <row r="1302" spans="23:26">
      <c r="W1302" s="493" t="s">
        <v>426</v>
      </c>
      <c r="X1302" s="498" t="s">
        <v>597</v>
      </c>
      <c r="Z1302" s="286"/>
    </row>
    <row r="1303" spans="23:26">
      <c r="W1303" s="493" t="s">
        <v>426</v>
      </c>
      <c r="X1303" s="498" t="s">
        <v>1704</v>
      </c>
      <c r="Z1303" s="286"/>
    </row>
    <row r="1304" spans="23:26">
      <c r="W1304" s="493" t="s">
        <v>426</v>
      </c>
      <c r="X1304" s="498" t="s">
        <v>639</v>
      </c>
      <c r="Z1304" s="286"/>
    </row>
    <row r="1305" spans="23:26">
      <c r="W1305" s="493" t="s">
        <v>426</v>
      </c>
      <c r="X1305" s="498" t="s">
        <v>1705</v>
      </c>
      <c r="Z1305" s="286"/>
    </row>
    <row r="1306" spans="23:26">
      <c r="W1306" s="493" t="s">
        <v>426</v>
      </c>
      <c r="X1306" s="498" t="s">
        <v>130</v>
      </c>
      <c r="Z1306" s="286"/>
    </row>
    <row r="1307" spans="23:26">
      <c r="W1307" s="493" t="s">
        <v>426</v>
      </c>
      <c r="X1307" s="498" t="s">
        <v>1706</v>
      </c>
      <c r="Z1307" s="286"/>
    </row>
    <row r="1308" spans="23:26">
      <c r="W1308" s="493" t="s">
        <v>426</v>
      </c>
      <c r="X1308" s="498" t="s">
        <v>1709</v>
      </c>
      <c r="Z1308" s="286"/>
    </row>
    <row r="1309" spans="23:26">
      <c r="W1309" s="493" t="s">
        <v>426</v>
      </c>
      <c r="X1309" s="498" t="s">
        <v>310</v>
      </c>
      <c r="Z1309" s="286"/>
    </row>
    <row r="1310" spans="23:26">
      <c r="W1310" s="493" t="s">
        <v>426</v>
      </c>
      <c r="X1310" s="498" t="s">
        <v>1711</v>
      </c>
      <c r="Z1310" s="286"/>
    </row>
    <row r="1311" spans="23:26">
      <c r="W1311" s="493" t="s">
        <v>426</v>
      </c>
      <c r="X1311" s="498" t="s">
        <v>1712</v>
      </c>
      <c r="Z1311" s="286"/>
    </row>
    <row r="1312" spans="23:26">
      <c r="W1312" s="493" t="s">
        <v>429</v>
      </c>
      <c r="X1312" s="498" t="s">
        <v>1713</v>
      </c>
      <c r="Z1312" s="286"/>
    </row>
    <row r="1313" spans="23:26">
      <c r="W1313" s="493" t="s">
        <v>429</v>
      </c>
      <c r="X1313" s="498" t="s">
        <v>1620</v>
      </c>
      <c r="Z1313" s="286"/>
    </row>
    <row r="1314" spans="23:26">
      <c r="W1314" s="493" t="s">
        <v>429</v>
      </c>
      <c r="X1314" s="498" t="s">
        <v>1715</v>
      </c>
      <c r="Z1314" s="286"/>
    </row>
    <row r="1315" spans="23:26">
      <c r="W1315" s="493" t="s">
        <v>429</v>
      </c>
      <c r="X1315" s="498" t="s">
        <v>1717</v>
      </c>
      <c r="Z1315" s="286"/>
    </row>
    <row r="1316" spans="23:26">
      <c r="W1316" s="493" t="s">
        <v>429</v>
      </c>
      <c r="X1316" s="498" t="s">
        <v>1697</v>
      </c>
      <c r="Z1316" s="286"/>
    </row>
    <row r="1317" spans="23:26">
      <c r="W1317" s="493" t="s">
        <v>429</v>
      </c>
      <c r="X1317" s="498" t="s">
        <v>679</v>
      </c>
      <c r="Z1317" s="286"/>
    </row>
    <row r="1318" spans="23:26">
      <c r="W1318" s="493" t="s">
        <v>429</v>
      </c>
      <c r="X1318" s="498" t="s">
        <v>1718</v>
      </c>
      <c r="Z1318" s="286"/>
    </row>
    <row r="1319" spans="23:26">
      <c r="W1319" s="493" t="s">
        <v>429</v>
      </c>
      <c r="X1319" s="498" t="s">
        <v>1719</v>
      </c>
      <c r="Z1319" s="286"/>
    </row>
    <row r="1320" spans="23:26">
      <c r="W1320" s="493" t="s">
        <v>429</v>
      </c>
      <c r="X1320" s="498" t="s">
        <v>1722</v>
      </c>
      <c r="Z1320" s="286"/>
    </row>
    <row r="1321" spans="23:26">
      <c r="W1321" s="493" t="s">
        <v>429</v>
      </c>
      <c r="X1321" s="498" t="s">
        <v>246</v>
      </c>
      <c r="Z1321" s="286"/>
    </row>
    <row r="1322" spans="23:26">
      <c r="W1322" s="493" t="s">
        <v>429</v>
      </c>
      <c r="X1322" s="498" t="s">
        <v>1724</v>
      </c>
      <c r="Z1322" s="286"/>
    </row>
    <row r="1323" spans="23:26">
      <c r="W1323" s="493" t="s">
        <v>429</v>
      </c>
      <c r="X1323" s="498" t="s">
        <v>1405</v>
      </c>
      <c r="Z1323" s="286"/>
    </row>
    <row r="1324" spans="23:26">
      <c r="W1324" s="493" t="s">
        <v>429</v>
      </c>
      <c r="X1324" s="498" t="s">
        <v>1725</v>
      </c>
      <c r="Z1324" s="286"/>
    </row>
    <row r="1325" spans="23:26">
      <c r="W1325" s="493" t="s">
        <v>429</v>
      </c>
      <c r="X1325" s="498" t="s">
        <v>1726</v>
      </c>
      <c r="Z1325" s="286"/>
    </row>
    <row r="1326" spans="23:26">
      <c r="W1326" s="493" t="s">
        <v>429</v>
      </c>
      <c r="X1326" s="498" t="s">
        <v>1727</v>
      </c>
      <c r="Z1326" s="286"/>
    </row>
    <row r="1327" spans="23:26">
      <c r="W1327" s="493" t="s">
        <v>429</v>
      </c>
      <c r="X1327" s="498" t="s">
        <v>1729</v>
      </c>
      <c r="Z1327" s="286"/>
    </row>
    <row r="1328" spans="23:26">
      <c r="W1328" s="493" t="s">
        <v>429</v>
      </c>
      <c r="X1328" s="498" t="s">
        <v>754</v>
      </c>
      <c r="Z1328" s="286"/>
    </row>
    <row r="1329" spans="23:26">
      <c r="W1329" s="493" t="s">
        <v>429</v>
      </c>
      <c r="X1329" s="498" t="s">
        <v>1730</v>
      </c>
      <c r="Z1329" s="286"/>
    </row>
    <row r="1330" spans="23:26">
      <c r="W1330" s="493" t="s">
        <v>429</v>
      </c>
      <c r="X1330" s="498" t="s">
        <v>593</v>
      </c>
      <c r="Z1330" s="286"/>
    </row>
    <row r="1331" spans="23:26">
      <c r="W1331" s="493" t="s">
        <v>429</v>
      </c>
      <c r="X1331" s="498" t="s">
        <v>1731</v>
      </c>
      <c r="Z1331" s="286"/>
    </row>
    <row r="1332" spans="23:26">
      <c r="W1332" s="493" t="s">
        <v>429</v>
      </c>
      <c r="X1332" s="498" t="s">
        <v>1732</v>
      </c>
      <c r="Z1332" s="286"/>
    </row>
    <row r="1333" spans="23:26">
      <c r="W1333" s="493" t="s">
        <v>429</v>
      </c>
      <c r="X1333" s="498" t="s">
        <v>1262</v>
      </c>
      <c r="Z1333" s="286"/>
    </row>
    <row r="1334" spans="23:26">
      <c r="W1334" s="493" t="s">
        <v>429</v>
      </c>
      <c r="X1334" s="498" t="s">
        <v>1733</v>
      </c>
      <c r="Z1334" s="286"/>
    </row>
    <row r="1335" spans="23:26">
      <c r="W1335" s="493" t="s">
        <v>429</v>
      </c>
      <c r="X1335" s="498" t="s">
        <v>1734</v>
      </c>
      <c r="Z1335" s="286"/>
    </row>
    <row r="1336" spans="23:26">
      <c r="W1336" s="493" t="s">
        <v>429</v>
      </c>
      <c r="X1336" s="498" t="s">
        <v>1128</v>
      </c>
      <c r="Z1336" s="286"/>
    </row>
    <row r="1337" spans="23:26">
      <c r="W1337" s="493" t="s">
        <v>429</v>
      </c>
      <c r="X1337" s="498" t="s">
        <v>1735</v>
      </c>
      <c r="Z1337" s="286"/>
    </row>
    <row r="1338" spans="23:26">
      <c r="W1338" s="493" t="s">
        <v>429</v>
      </c>
      <c r="X1338" s="498" t="s">
        <v>1116</v>
      </c>
      <c r="Z1338" s="286"/>
    </row>
    <row r="1339" spans="23:26">
      <c r="W1339" s="493" t="s">
        <v>273</v>
      </c>
      <c r="X1339" s="498" t="s">
        <v>1738</v>
      </c>
      <c r="Z1339" s="286"/>
    </row>
    <row r="1340" spans="23:26">
      <c r="W1340" s="493" t="s">
        <v>273</v>
      </c>
      <c r="X1340" s="498" t="s">
        <v>1740</v>
      </c>
      <c r="Z1340" s="286"/>
    </row>
    <row r="1341" spans="23:26">
      <c r="W1341" s="493" t="s">
        <v>273</v>
      </c>
      <c r="X1341" s="498" t="s">
        <v>1743</v>
      </c>
      <c r="Z1341" s="286"/>
    </row>
    <row r="1342" spans="23:26">
      <c r="W1342" s="493" t="s">
        <v>273</v>
      </c>
      <c r="X1342" s="498" t="s">
        <v>1365</v>
      </c>
      <c r="Z1342" s="286"/>
    </row>
    <row r="1343" spans="23:26">
      <c r="W1343" s="493" t="s">
        <v>273</v>
      </c>
      <c r="X1343" s="498" t="s">
        <v>111</v>
      </c>
      <c r="Z1343" s="286"/>
    </row>
    <row r="1344" spans="23:26">
      <c r="W1344" s="493" t="s">
        <v>273</v>
      </c>
      <c r="X1344" s="498" t="s">
        <v>1251</v>
      </c>
      <c r="Z1344" s="286"/>
    </row>
    <row r="1345" spans="23:26">
      <c r="W1345" s="493" t="s">
        <v>273</v>
      </c>
      <c r="X1345" s="498" t="s">
        <v>341</v>
      </c>
      <c r="Z1345" s="286"/>
    </row>
    <row r="1346" spans="23:26">
      <c r="W1346" s="493" t="s">
        <v>273</v>
      </c>
      <c r="X1346" s="498" t="s">
        <v>355</v>
      </c>
      <c r="Z1346" s="286"/>
    </row>
    <row r="1347" spans="23:26">
      <c r="W1347" s="493" t="s">
        <v>273</v>
      </c>
      <c r="X1347" s="498" t="s">
        <v>1744</v>
      </c>
      <c r="Z1347" s="286"/>
    </row>
    <row r="1348" spans="23:26">
      <c r="W1348" s="493" t="s">
        <v>273</v>
      </c>
      <c r="X1348" s="498" t="s">
        <v>1530</v>
      </c>
      <c r="Z1348" s="286"/>
    </row>
    <row r="1349" spans="23:26">
      <c r="W1349" s="493" t="s">
        <v>273</v>
      </c>
      <c r="X1349" s="498" t="s">
        <v>1745</v>
      </c>
      <c r="Z1349" s="286"/>
    </row>
    <row r="1350" spans="23:26">
      <c r="W1350" s="493" t="s">
        <v>273</v>
      </c>
      <c r="X1350" s="498" t="s">
        <v>866</v>
      </c>
      <c r="Z1350" s="286"/>
    </row>
    <row r="1351" spans="23:26">
      <c r="W1351" s="493" t="s">
        <v>273</v>
      </c>
      <c r="X1351" s="498" t="s">
        <v>108</v>
      </c>
      <c r="Z1351" s="286"/>
    </row>
    <row r="1352" spans="23:26">
      <c r="W1352" s="493" t="s">
        <v>273</v>
      </c>
      <c r="X1352" s="498" t="s">
        <v>1746</v>
      </c>
      <c r="Z1352" s="286"/>
    </row>
    <row r="1353" spans="23:26">
      <c r="W1353" s="493" t="s">
        <v>273</v>
      </c>
      <c r="X1353" s="498" t="s">
        <v>815</v>
      </c>
      <c r="Z1353" s="286"/>
    </row>
    <row r="1354" spans="23:26">
      <c r="W1354" s="493" t="s">
        <v>273</v>
      </c>
      <c r="X1354" s="498" t="s">
        <v>278</v>
      </c>
      <c r="Z1354" s="286"/>
    </row>
    <row r="1355" spans="23:26">
      <c r="W1355" s="493" t="s">
        <v>273</v>
      </c>
      <c r="X1355" s="498" t="s">
        <v>1747</v>
      </c>
      <c r="Z1355" s="286"/>
    </row>
    <row r="1356" spans="23:26">
      <c r="W1356" s="493" t="s">
        <v>273</v>
      </c>
      <c r="X1356" s="498" t="s">
        <v>1748</v>
      </c>
      <c r="Z1356" s="286"/>
    </row>
    <row r="1357" spans="23:26">
      <c r="W1357" s="493" t="s">
        <v>273</v>
      </c>
      <c r="X1357" s="498" t="s">
        <v>1136</v>
      </c>
      <c r="Z1357" s="286"/>
    </row>
    <row r="1358" spans="23:26">
      <c r="W1358" s="493" t="s">
        <v>273</v>
      </c>
      <c r="X1358" s="498" t="s">
        <v>1750</v>
      </c>
      <c r="Z1358" s="286"/>
    </row>
    <row r="1359" spans="23:26">
      <c r="W1359" s="493" t="s">
        <v>273</v>
      </c>
      <c r="X1359" s="498" t="s">
        <v>991</v>
      </c>
      <c r="Z1359" s="286"/>
    </row>
    <row r="1360" spans="23:26">
      <c r="W1360" s="493" t="s">
        <v>273</v>
      </c>
      <c r="X1360" s="498" t="s">
        <v>475</v>
      </c>
      <c r="Z1360" s="286"/>
    </row>
    <row r="1361" spans="23:26">
      <c r="W1361" s="493" t="s">
        <v>273</v>
      </c>
      <c r="X1361" s="498" t="s">
        <v>1751</v>
      </c>
      <c r="Z1361" s="286"/>
    </row>
    <row r="1362" spans="23:26">
      <c r="W1362" s="493" t="s">
        <v>440</v>
      </c>
      <c r="X1362" s="498" t="s">
        <v>1658</v>
      </c>
      <c r="Z1362" s="286"/>
    </row>
    <row r="1363" spans="23:26">
      <c r="W1363" s="493" t="s">
        <v>440</v>
      </c>
      <c r="X1363" s="498" t="s">
        <v>1752</v>
      </c>
      <c r="Z1363" s="286"/>
    </row>
    <row r="1364" spans="23:26">
      <c r="W1364" s="493" t="s">
        <v>440</v>
      </c>
      <c r="X1364" s="498" t="s">
        <v>1753</v>
      </c>
      <c r="Z1364" s="286"/>
    </row>
    <row r="1365" spans="23:26">
      <c r="W1365" s="493" t="s">
        <v>440</v>
      </c>
      <c r="X1365" s="498" t="s">
        <v>1142</v>
      </c>
      <c r="Z1365" s="286"/>
    </row>
    <row r="1366" spans="23:26">
      <c r="W1366" s="493" t="s">
        <v>440</v>
      </c>
      <c r="X1366" s="498" t="s">
        <v>1132</v>
      </c>
      <c r="Z1366" s="286"/>
    </row>
    <row r="1367" spans="23:26">
      <c r="W1367" s="493" t="s">
        <v>440</v>
      </c>
      <c r="X1367" s="498" t="s">
        <v>1754</v>
      </c>
      <c r="Z1367" s="286"/>
    </row>
    <row r="1368" spans="23:26">
      <c r="W1368" s="493" t="s">
        <v>440</v>
      </c>
      <c r="X1368" s="498" t="s">
        <v>1756</v>
      </c>
      <c r="Z1368" s="286"/>
    </row>
    <row r="1369" spans="23:26">
      <c r="W1369" s="493" t="s">
        <v>440</v>
      </c>
      <c r="X1369" s="498" t="s">
        <v>1338</v>
      </c>
      <c r="Z1369" s="286"/>
    </row>
    <row r="1370" spans="23:26">
      <c r="W1370" s="493" t="s">
        <v>440</v>
      </c>
      <c r="X1370" s="498" t="s">
        <v>53</v>
      </c>
      <c r="Z1370" s="286"/>
    </row>
    <row r="1371" spans="23:26">
      <c r="W1371" s="493" t="s">
        <v>440</v>
      </c>
      <c r="X1371" s="498" t="s">
        <v>610</v>
      </c>
      <c r="Z1371" s="286"/>
    </row>
    <row r="1372" spans="23:26">
      <c r="W1372" s="493" t="s">
        <v>440</v>
      </c>
      <c r="X1372" s="498" t="s">
        <v>1212</v>
      </c>
      <c r="Z1372" s="286"/>
    </row>
    <row r="1373" spans="23:26">
      <c r="W1373" s="493" t="s">
        <v>440</v>
      </c>
      <c r="X1373" s="498" t="s">
        <v>1757</v>
      </c>
      <c r="Z1373" s="286"/>
    </row>
    <row r="1374" spans="23:26">
      <c r="W1374" s="493" t="s">
        <v>440</v>
      </c>
      <c r="X1374" s="498" t="s">
        <v>1741</v>
      </c>
      <c r="Z1374" s="286"/>
    </row>
    <row r="1375" spans="23:26">
      <c r="W1375" s="493" t="s">
        <v>440</v>
      </c>
      <c r="X1375" s="498" t="s">
        <v>1279</v>
      </c>
      <c r="Z1375" s="286"/>
    </row>
    <row r="1376" spans="23:26">
      <c r="W1376" s="493" t="s">
        <v>440</v>
      </c>
      <c r="X1376" s="498" t="s">
        <v>1038</v>
      </c>
      <c r="Z1376" s="286"/>
    </row>
    <row r="1377" spans="23:26">
      <c r="W1377" s="493" t="s">
        <v>440</v>
      </c>
      <c r="X1377" s="498" t="s">
        <v>1759</v>
      </c>
      <c r="Z1377" s="286"/>
    </row>
    <row r="1378" spans="23:26">
      <c r="W1378" s="493" t="s">
        <v>440</v>
      </c>
      <c r="X1378" s="498" t="s">
        <v>1495</v>
      </c>
      <c r="Z1378" s="286"/>
    </row>
    <row r="1379" spans="23:26">
      <c r="W1379" s="493" t="s">
        <v>440</v>
      </c>
      <c r="X1379" s="498" t="s">
        <v>1760</v>
      </c>
      <c r="Z1379" s="286"/>
    </row>
    <row r="1380" spans="23:26">
      <c r="W1380" s="493" t="s">
        <v>440</v>
      </c>
      <c r="X1380" s="498" t="s">
        <v>824</v>
      </c>
      <c r="Z1380" s="286"/>
    </row>
    <row r="1381" spans="23:26">
      <c r="W1381" s="493" t="s">
        <v>447</v>
      </c>
      <c r="X1381" s="498" t="s">
        <v>238</v>
      </c>
      <c r="Z1381" s="286"/>
    </row>
    <row r="1382" spans="23:26">
      <c r="W1382" s="493" t="s">
        <v>447</v>
      </c>
      <c r="X1382" s="498" t="s">
        <v>293</v>
      </c>
      <c r="Z1382" s="286"/>
    </row>
    <row r="1383" spans="23:26">
      <c r="W1383" s="493" t="s">
        <v>447</v>
      </c>
      <c r="X1383" s="498" t="s">
        <v>1057</v>
      </c>
      <c r="Z1383" s="286"/>
    </row>
    <row r="1384" spans="23:26">
      <c r="W1384" s="493" t="s">
        <v>447</v>
      </c>
      <c r="X1384" s="498" t="s">
        <v>306</v>
      </c>
      <c r="Z1384" s="286"/>
    </row>
    <row r="1385" spans="23:26">
      <c r="W1385" s="493" t="s">
        <v>447</v>
      </c>
      <c r="X1385" s="498" t="s">
        <v>1196</v>
      </c>
      <c r="Z1385" s="286"/>
    </row>
    <row r="1386" spans="23:26">
      <c r="W1386" s="493" t="s">
        <v>447</v>
      </c>
      <c r="X1386" s="498" t="s">
        <v>1761</v>
      </c>
      <c r="Z1386" s="286"/>
    </row>
    <row r="1387" spans="23:26">
      <c r="W1387" s="493" t="s">
        <v>447</v>
      </c>
      <c r="X1387" s="498" t="s">
        <v>1762</v>
      </c>
      <c r="Z1387" s="286"/>
    </row>
    <row r="1388" spans="23:26">
      <c r="W1388" s="493" t="s">
        <v>447</v>
      </c>
      <c r="X1388" s="498" t="s">
        <v>1269</v>
      </c>
      <c r="Z1388" s="286"/>
    </row>
    <row r="1389" spans="23:26">
      <c r="W1389" s="493" t="s">
        <v>447</v>
      </c>
      <c r="X1389" s="498" t="s">
        <v>1310</v>
      </c>
      <c r="Z1389" s="286"/>
    </row>
    <row r="1390" spans="23:26">
      <c r="W1390" s="493" t="s">
        <v>447</v>
      </c>
      <c r="X1390" s="498" t="s">
        <v>844</v>
      </c>
      <c r="Z1390" s="286"/>
    </row>
    <row r="1391" spans="23:26">
      <c r="W1391" s="493" t="s">
        <v>447</v>
      </c>
      <c r="X1391" s="498" t="s">
        <v>1763</v>
      </c>
      <c r="Z1391" s="286"/>
    </row>
    <row r="1392" spans="23:26">
      <c r="W1392" s="493" t="s">
        <v>447</v>
      </c>
      <c r="X1392" s="498" t="s">
        <v>1191</v>
      </c>
      <c r="Z1392" s="286"/>
    </row>
    <row r="1393" spans="23:26">
      <c r="W1393" s="493" t="s">
        <v>447</v>
      </c>
      <c r="X1393" s="498" t="s">
        <v>1764</v>
      </c>
      <c r="Z1393" s="286"/>
    </row>
    <row r="1394" spans="23:26">
      <c r="W1394" s="493" t="s">
        <v>447</v>
      </c>
      <c r="X1394" s="498" t="s">
        <v>1765</v>
      </c>
      <c r="Z1394" s="286"/>
    </row>
    <row r="1395" spans="23:26">
      <c r="W1395" s="493" t="s">
        <v>447</v>
      </c>
      <c r="X1395" s="498" t="s">
        <v>1766</v>
      </c>
      <c r="Z1395" s="286"/>
    </row>
    <row r="1396" spans="23:26">
      <c r="W1396" s="493" t="s">
        <v>447</v>
      </c>
      <c r="X1396" s="498" t="s">
        <v>219</v>
      </c>
      <c r="Z1396" s="286"/>
    </row>
    <row r="1397" spans="23:26">
      <c r="W1397" s="493" t="s">
        <v>447</v>
      </c>
      <c r="X1397" s="498" t="s">
        <v>1767</v>
      </c>
      <c r="Z1397" s="286"/>
    </row>
    <row r="1398" spans="23:26">
      <c r="W1398" s="493" t="s">
        <v>447</v>
      </c>
      <c r="X1398" s="498" t="s">
        <v>1327</v>
      </c>
      <c r="Z1398" s="286"/>
    </row>
    <row r="1399" spans="23:26">
      <c r="W1399" s="493" t="s">
        <v>447</v>
      </c>
      <c r="X1399" s="498" t="s">
        <v>784</v>
      </c>
      <c r="Z1399" s="286"/>
    </row>
    <row r="1400" spans="23:26">
      <c r="W1400" s="493" t="s">
        <v>447</v>
      </c>
      <c r="X1400" s="498" t="s">
        <v>1768</v>
      </c>
      <c r="Z1400" s="286"/>
    </row>
    <row r="1401" spans="23:26">
      <c r="W1401" s="493" t="s">
        <v>447</v>
      </c>
      <c r="X1401" s="498" t="s">
        <v>1044</v>
      </c>
      <c r="Z1401" s="286"/>
    </row>
    <row r="1402" spans="23:26">
      <c r="W1402" s="493" t="s">
        <v>447</v>
      </c>
      <c r="X1402" s="498" t="s">
        <v>1769</v>
      </c>
      <c r="Z1402" s="286"/>
    </row>
    <row r="1403" spans="23:26">
      <c r="W1403" s="493" t="s">
        <v>447</v>
      </c>
      <c r="X1403" s="498" t="s">
        <v>735</v>
      </c>
      <c r="Z1403" s="286"/>
    </row>
    <row r="1404" spans="23:26">
      <c r="W1404" s="493" t="s">
        <v>447</v>
      </c>
      <c r="X1404" s="498" t="s">
        <v>263</v>
      </c>
      <c r="Z1404" s="286"/>
    </row>
    <row r="1405" spans="23:26">
      <c r="W1405" s="493" t="s">
        <v>430</v>
      </c>
      <c r="X1405" s="498" t="s">
        <v>1770</v>
      </c>
      <c r="Z1405" s="286"/>
    </row>
    <row r="1406" spans="23:26">
      <c r="W1406" s="493" t="s">
        <v>430</v>
      </c>
      <c r="X1406" s="498" t="s">
        <v>1772</v>
      </c>
      <c r="Z1406" s="286"/>
    </row>
    <row r="1407" spans="23:26">
      <c r="W1407" s="493" t="s">
        <v>430</v>
      </c>
      <c r="X1407" s="498" t="s">
        <v>1773</v>
      </c>
      <c r="Z1407" s="286"/>
    </row>
    <row r="1408" spans="23:26">
      <c r="W1408" s="493" t="s">
        <v>430</v>
      </c>
      <c r="X1408" s="498" t="s">
        <v>1774</v>
      </c>
      <c r="Z1408" s="286"/>
    </row>
    <row r="1409" spans="23:26">
      <c r="W1409" s="493" t="s">
        <v>430</v>
      </c>
      <c r="X1409" s="498" t="s">
        <v>1776</v>
      </c>
      <c r="Z1409" s="286"/>
    </row>
    <row r="1410" spans="23:26">
      <c r="W1410" s="493" t="s">
        <v>430</v>
      </c>
      <c r="X1410" s="498" t="s">
        <v>1778</v>
      </c>
      <c r="Z1410" s="286"/>
    </row>
    <row r="1411" spans="23:26">
      <c r="W1411" s="493" t="s">
        <v>430</v>
      </c>
      <c r="X1411" s="498" t="s">
        <v>1723</v>
      </c>
      <c r="Z1411" s="286"/>
    </row>
    <row r="1412" spans="23:26">
      <c r="W1412" s="493" t="s">
        <v>430</v>
      </c>
      <c r="X1412" s="498" t="s">
        <v>1265</v>
      </c>
      <c r="Z1412" s="286"/>
    </row>
    <row r="1413" spans="23:26">
      <c r="W1413" s="493" t="s">
        <v>430</v>
      </c>
      <c r="X1413" s="498" t="s">
        <v>531</v>
      </c>
      <c r="Z1413" s="286"/>
    </row>
    <row r="1414" spans="23:26">
      <c r="W1414" s="493" t="s">
        <v>430</v>
      </c>
      <c r="X1414" s="498" t="s">
        <v>95</v>
      </c>
      <c r="Z1414" s="286"/>
    </row>
    <row r="1415" spans="23:26">
      <c r="W1415" s="493" t="s">
        <v>430</v>
      </c>
      <c r="X1415" s="498" t="s">
        <v>1779</v>
      </c>
      <c r="Z1415" s="286"/>
    </row>
    <row r="1416" spans="23:26">
      <c r="W1416" s="493" t="s">
        <v>430</v>
      </c>
      <c r="X1416" s="498" t="s">
        <v>1780</v>
      </c>
      <c r="Z1416" s="286"/>
    </row>
    <row r="1417" spans="23:26">
      <c r="W1417" s="493" t="s">
        <v>430</v>
      </c>
      <c r="X1417" s="498" t="s">
        <v>1782</v>
      </c>
      <c r="Z1417" s="286"/>
    </row>
    <row r="1418" spans="23:26">
      <c r="W1418" s="493" t="s">
        <v>430</v>
      </c>
      <c r="X1418" s="498" t="s">
        <v>1783</v>
      </c>
      <c r="Z1418" s="286"/>
    </row>
    <row r="1419" spans="23:26">
      <c r="W1419" s="493" t="s">
        <v>430</v>
      </c>
      <c r="X1419" s="498" t="s">
        <v>1785</v>
      </c>
      <c r="Z1419" s="286"/>
    </row>
    <row r="1420" spans="23:26">
      <c r="W1420" s="493" t="s">
        <v>430</v>
      </c>
      <c r="X1420" s="498" t="s">
        <v>1736</v>
      </c>
      <c r="Z1420" s="286"/>
    </row>
    <row r="1421" spans="23:26">
      <c r="W1421" s="493" t="s">
        <v>430</v>
      </c>
      <c r="X1421" s="498" t="s">
        <v>352</v>
      </c>
      <c r="Z1421" s="286"/>
    </row>
    <row r="1422" spans="23:26">
      <c r="W1422" s="493" t="s">
        <v>451</v>
      </c>
      <c r="X1422" s="498" t="s">
        <v>1786</v>
      </c>
      <c r="Z1422" s="286"/>
    </row>
    <row r="1423" spans="23:26">
      <c r="W1423" s="493" t="s">
        <v>451</v>
      </c>
      <c r="X1423" s="498" t="s">
        <v>979</v>
      </c>
      <c r="Z1423" s="286"/>
    </row>
    <row r="1424" spans="23:26">
      <c r="W1424" s="493" t="s">
        <v>451</v>
      </c>
      <c r="X1424" s="498" t="s">
        <v>1787</v>
      </c>
      <c r="Z1424" s="286"/>
    </row>
    <row r="1425" spans="23:26">
      <c r="W1425" s="493" t="s">
        <v>451</v>
      </c>
      <c r="X1425" s="498" t="s">
        <v>1788</v>
      </c>
      <c r="Z1425" s="286"/>
    </row>
    <row r="1426" spans="23:26">
      <c r="W1426" s="493" t="s">
        <v>451</v>
      </c>
      <c r="X1426" s="498" t="s">
        <v>972</v>
      </c>
      <c r="Z1426" s="286"/>
    </row>
    <row r="1427" spans="23:26">
      <c r="W1427" s="493" t="s">
        <v>451</v>
      </c>
      <c r="X1427" s="498" t="s">
        <v>1789</v>
      </c>
      <c r="Z1427" s="286"/>
    </row>
    <row r="1428" spans="23:26">
      <c r="W1428" s="493" t="s">
        <v>451</v>
      </c>
      <c r="X1428" s="498" t="s">
        <v>1791</v>
      </c>
      <c r="Z1428" s="286"/>
    </row>
    <row r="1429" spans="23:26">
      <c r="W1429" s="493" t="s">
        <v>451</v>
      </c>
      <c r="X1429" s="498" t="s">
        <v>578</v>
      </c>
      <c r="Z1429" s="286"/>
    </row>
    <row r="1430" spans="23:26">
      <c r="W1430" s="493" t="s">
        <v>451</v>
      </c>
      <c r="X1430" s="498" t="s">
        <v>1120</v>
      </c>
      <c r="Z1430" s="286"/>
    </row>
    <row r="1431" spans="23:26">
      <c r="W1431" s="493" t="s">
        <v>451</v>
      </c>
      <c r="X1431" s="498" t="s">
        <v>808</v>
      </c>
      <c r="Z1431" s="286"/>
    </row>
    <row r="1432" spans="23:26">
      <c r="W1432" s="493" t="s">
        <v>451</v>
      </c>
      <c r="X1432" s="498" t="s">
        <v>820</v>
      </c>
      <c r="Z1432" s="286"/>
    </row>
    <row r="1433" spans="23:26">
      <c r="W1433" s="493" t="s">
        <v>451</v>
      </c>
      <c r="X1433" s="498" t="s">
        <v>849</v>
      </c>
      <c r="Z1433" s="286"/>
    </row>
    <row r="1434" spans="23:26">
      <c r="W1434" s="493" t="s">
        <v>451</v>
      </c>
      <c r="X1434" s="498" t="s">
        <v>1792</v>
      </c>
      <c r="Z1434" s="286"/>
    </row>
    <row r="1435" spans="23:26">
      <c r="W1435" s="493" t="s">
        <v>451</v>
      </c>
      <c r="X1435" s="498" t="s">
        <v>457</v>
      </c>
      <c r="Z1435" s="286"/>
    </row>
    <row r="1436" spans="23:26">
      <c r="W1436" s="493" t="s">
        <v>451</v>
      </c>
      <c r="X1436" s="498" t="s">
        <v>868</v>
      </c>
      <c r="Z1436" s="286"/>
    </row>
    <row r="1437" spans="23:26">
      <c r="W1437" s="493" t="s">
        <v>451</v>
      </c>
      <c r="X1437" s="498" t="s">
        <v>1793</v>
      </c>
      <c r="Z1437" s="286"/>
    </row>
    <row r="1438" spans="23:26">
      <c r="W1438" s="493" t="s">
        <v>451</v>
      </c>
      <c r="X1438" s="498" t="s">
        <v>1794</v>
      </c>
      <c r="Z1438" s="286"/>
    </row>
    <row r="1439" spans="23:26">
      <c r="W1439" s="493" t="s">
        <v>451</v>
      </c>
      <c r="X1439" s="498" t="s">
        <v>1796</v>
      </c>
      <c r="Z1439" s="286"/>
    </row>
    <row r="1440" spans="23:26">
      <c r="W1440" s="493" t="s">
        <v>451</v>
      </c>
      <c r="X1440" s="498" t="s">
        <v>1798</v>
      </c>
      <c r="Z1440" s="286"/>
    </row>
    <row r="1441" spans="23:26">
      <c r="W1441" s="493" t="s">
        <v>451</v>
      </c>
      <c r="X1441" s="498" t="s">
        <v>1800</v>
      </c>
      <c r="Z1441" s="286"/>
    </row>
    <row r="1442" spans="23:26">
      <c r="W1442" s="493" t="s">
        <v>462</v>
      </c>
      <c r="X1442" s="498" t="s">
        <v>1255</v>
      </c>
      <c r="Z1442" s="286"/>
    </row>
    <row r="1443" spans="23:26">
      <c r="W1443" s="493" t="s">
        <v>462</v>
      </c>
      <c r="X1443" s="498" t="s">
        <v>1542</v>
      </c>
      <c r="Z1443" s="286"/>
    </row>
    <row r="1444" spans="23:26">
      <c r="W1444" s="493" t="s">
        <v>462</v>
      </c>
      <c r="X1444" s="498" t="s">
        <v>1035</v>
      </c>
      <c r="Z1444" s="286"/>
    </row>
    <row r="1445" spans="23:26">
      <c r="W1445" s="493" t="s">
        <v>462</v>
      </c>
      <c r="X1445" s="498" t="s">
        <v>969</v>
      </c>
      <c r="Z1445" s="286"/>
    </row>
    <row r="1446" spans="23:26">
      <c r="W1446" s="493" t="s">
        <v>462</v>
      </c>
      <c r="X1446" s="498" t="s">
        <v>1340</v>
      </c>
      <c r="Z1446" s="286"/>
    </row>
    <row r="1447" spans="23:26">
      <c r="W1447" s="493" t="s">
        <v>462</v>
      </c>
      <c r="X1447" s="498" t="s">
        <v>175</v>
      </c>
      <c r="Z1447" s="286"/>
    </row>
    <row r="1448" spans="23:26">
      <c r="W1448" s="493" t="s">
        <v>462</v>
      </c>
      <c r="X1448" s="498" t="s">
        <v>1496</v>
      </c>
      <c r="Z1448" s="286"/>
    </row>
    <row r="1449" spans="23:26">
      <c r="W1449" s="493" t="s">
        <v>462</v>
      </c>
      <c r="X1449" s="498" t="s">
        <v>925</v>
      </c>
      <c r="Z1449" s="286"/>
    </row>
    <row r="1450" spans="23:26">
      <c r="W1450" s="493" t="s">
        <v>462</v>
      </c>
      <c r="X1450" s="498" t="s">
        <v>899</v>
      </c>
      <c r="Z1450" s="286"/>
    </row>
    <row r="1451" spans="23:26">
      <c r="W1451" s="493" t="s">
        <v>462</v>
      </c>
      <c r="X1451" s="498" t="s">
        <v>320</v>
      </c>
      <c r="Z1451" s="286"/>
    </row>
    <row r="1452" spans="23:26">
      <c r="W1452" s="493" t="s">
        <v>462</v>
      </c>
      <c r="X1452" s="498" t="s">
        <v>602</v>
      </c>
      <c r="Z1452" s="286"/>
    </row>
    <row r="1453" spans="23:26">
      <c r="W1453" s="493" t="s">
        <v>462</v>
      </c>
      <c r="X1453" s="498" t="s">
        <v>865</v>
      </c>
      <c r="Z1453" s="286"/>
    </row>
    <row r="1454" spans="23:26">
      <c r="W1454" s="493" t="s">
        <v>462</v>
      </c>
      <c r="X1454" s="498" t="s">
        <v>1801</v>
      </c>
      <c r="Z1454" s="286"/>
    </row>
    <row r="1455" spans="23:26">
      <c r="W1455" s="493" t="s">
        <v>462</v>
      </c>
      <c r="X1455" s="498" t="s">
        <v>1802</v>
      </c>
      <c r="Z1455" s="286"/>
    </row>
    <row r="1456" spans="23:26">
      <c r="W1456" s="493" t="s">
        <v>462</v>
      </c>
      <c r="X1456" s="498" t="s">
        <v>1803</v>
      </c>
      <c r="Z1456" s="286"/>
    </row>
    <row r="1457" spans="23:26">
      <c r="W1457" s="493" t="s">
        <v>462</v>
      </c>
      <c r="X1457" s="498" t="s">
        <v>1720</v>
      </c>
      <c r="Z1457" s="286"/>
    </row>
    <row r="1458" spans="23:26">
      <c r="W1458" s="493" t="s">
        <v>462</v>
      </c>
      <c r="X1458" s="498" t="s">
        <v>1804</v>
      </c>
      <c r="Z1458" s="286"/>
    </row>
    <row r="1459" spans="23:26">
      <c r="W1459" s="493" t="s">
        <v>462</v>
      </c>
      <c r="X1459" s="498" t="s">
        <v>1805</v>
      </c>
      <c r="Z1459" s="286"/>
    </row>
    <row r="1460" spans="23:26">
      <c r="W1460" s="493" t="s">
        <v>462</v>
      </c>
      <c r="X1460" s="498" t="s">
        <v>1708</v>
      </c>
      <c r="Z1460" s="286"/>
    </row>
    <row r="1461" spans="23:26">
      <c r="W1461" s="493" t="s">
        <v>462</v>
      </c>
      <c r="X1461" s="498" t="s">
        <v>1806</v>
      </c>
      <c r="Z1461" s="286"/>
    </row>
    <row r="1462" spans="23:26">
      <c r="W1462" s="493" t="s">
        <v>462</v>
      </c>
      <c r="X1462" s="498" t="s">
        <v>1543</v>
      </c>
      <c r="Z1462" s="286"/>
    </row>
    <row r="1463" spans="23:26">
      <c r="W1463" s="493" t="s">
        <v>462</v>
      </c>
      <c r="X1463" s="498" t="s">
        <v>67</v>
      </c>
      <c r="Z1463" s="286"/>
    </row>
    <row r="1464" spans="23:26">
      <c r="W1464" s="493" t="s">
        <v>462</v>
      </c>
      <c r="X1464" s="498" t="s">
        <v>895</v>
      </c>
      <c r="Z1464" s="286"/>
    </row>
    <row r="1465" spans="23:26">
      <c r="W1465" s="493" t="s">
        <v>462</v>
      </c>
      <c r="X1465" s="498" t="s">
        <v>346</v>
      </c>
      <c r="Z1465" s="286"/>
    </row>
    <row r="1466" spans="23:26">
      <c r="W1466" s="493" t="s">
        <v>462</v>
      </c>
      <c r="X1466" s="498" t="s">
        <v>689</v>
      </c>
      <c r="Z1466" s="286"/>
    </row>
    <row r="1467" spans="23:26">
      <c r="W1467" s="493" t="s">
        <v>462</v>
      </c>
      <c r="X1467" s="498" t="s">
        <v>528</v>
      </c>
      <c r="Z1467" s="286"/>
    </row>
    <row r="1468" spans="23:26">
      <c r="W1468" s="493" t="s">
        <v>462</v>
      </c>
      <c r="X1468" s="498" t="s">
        <v>1807</v>
      </c>
      <c r="Z1468" s="286"/>
    </row>
    <row r="1469" spans="23:26">
      <c r="W1469" s="493" t="s">
        <v>462</v>
      </c>
      <c r="X1469" s="498" t="s">
        <v>370</v>
      </c>
      <c r="Z1469" s="286"/>
    </row>
    <row r="1470" spans="23:26">
      <c r="W1470" s="493" t="s">
        <v>462</v>
      </c>
      <c r="X1470" s="498" t="s">
        <v>1808</v>
      </c>
      <c r="Z1470" s="286"/>
    </row>
    <row r="1471" spans="23:26">
      <c r="W1471" s="493" t="s">
        <v>462</v>
      </c>
      <c r="X1471" s="498" t="s">
        <v>1810</v>
      </c>
      <c r="Z1471" s="286"/>
    </row>
    <row r="1472" spans="23:26">
      <c r="W1472" s="493" t="s">
        <v>462</v>
      </c>
      <c r="X1472" s="498" t="s">
        <v>1811</v>
      </c>
      <c r="Z1472" s="286"/>
    </row>
    <row r="1473" spans="23:26">
      <c r="W1473" s="493" t="s">
        <v>462</v>
      </c>
      <c r="X1473" s="498" t="s">
        <v>1812</v>
      </c>
      <c r="Z1473" s="286"/>
    </row>
    <row r="1474" spans="23:26">
      <c r="W1474" s="493" t="s">
        <v>462</v>
      </c>
      <c r="X1474" s="498" t="s">
        <v>1813</v>
      </c>
      <c r="Z1474" s="286"/>
    </row>
    <row r="1475" spans="23:26">
      <c r="W1475" s="493" t="s">
        <v>462</v>
      </c>
      <c r="X1475" s="498" t="s">
        <v>1815</v>
      </c>
      <c r="Z1475" s="286"/>
    </row>
    <row r="1476" spans="23:26">
      <c r="W1476" s="493" t="s">
        <v>467</v>
      </c>
      <c r="X1476" s="498" t="s">
        <v>1816</v>
      </c>
      <c r="Z1476" s="286"/>
    </row>
    <row r="1477" spans="23:26">
      <c r="W1477" s="493" t="s">
        <v>467</v>
      </c>
      <c r="X1477" s="498" t="s">
        <v>1447</v>
      </c>
      <c r="Z1477" s="286"/>
    </row>
    <row r="1478" spans="23:26">
      <c r="W1478" s="493" t="s">
        <v>467</v>
      </c>
      <c r="X1478" s="498" t="s">
        <v>1817</v>
      </c>
      <c r="Z1478" s="286"/>
    </row>
    <row r="1479" spans="23:26">
      <c r="W1479" s="493" t="s">
        <v>467</v>
      </c>
      <c r="X1479" s="498" t="s">
        <v>210</v>
      </c>
      <c r="Z1479" s="286"/>
    </row>
    <row r="1480" spans="23:26">
      <c r="W1480" s="493" t="s">
        <v>467</v>
      </c>
      <c r="X1480" s="498" t="s">
        <v>1818</v>
      </c>
      <c r="Z1480" s="286"/>
    </row>
    <row r="1481" spans="23:26">
      <c r="W1481" s="493" t="s">
        <v>467</v>
      </c>
      <c r="X1481" s="498" t="s">
        <v>1819</v>
      </c>
      <c r="Z1481" s="286"/>
    </row>
    <row r="1482" spans="23:26">
      <c r="W1482" s="493" t="s">
        <v>467</v>
      </c>
      <c r="X1482" s="498" t="s">
        <v>1821</v>
      </c>
      <c r="Z1482" s="286"/>
    </row>
    <row r="1483" spans="23:26">
      <c r="W1483" s="493" t="s">
        <v>467</v>
      </c>
      <c r="X1483" s="498" t="s">
        <v>1758</v>
      </c>
      <c r="Z1483" s="286"/>
    </row>
    <row r="1484" spans="23:26">
      <c r="W1484" s="493" t="s">
        <v>467</v>
      </c>
      <c r="X1484" s="498" t="s">
        <v>1680</v>
      </c>
      <c r="Z1484" s="286"/>
    </row>
    <row r="1485" spans="23:26">
      <c r="W1485" s="493" t="s">
        <v>467</v>
      </c>
      <c r="X1485" s="498" t="s">
        <v>1822</v>
      </c>
      <c r="Z1485" s="286"/>
    </row>
    <row r="1486" spans="23:26">
      <c r="W1486" s="493" t="s">
        <v>467</v>
      </c>
      <c r="X1486" s="498" t="s">
        <v>1443</v>
      </c>
      <c r="Z1486" s="286"/>
    </row>
    <row r="1487" spans="23:26">
      <c r="W1487" s="493" t="s">
        <v>467</v>
      </c>
      <c r="X1487" s="498" t="s">
        <v>1824</v>
      </c>
      <c r="Z1487" s="286"/>
    </row>
    <row r="1488" spans="23:26">
      <c r="W1488" s="493" t="s">
        <v>467</v>
      </c>
      <c r="X1488" s="498" t="s">
        <v>1008</v>
      </c>
      <c r="Z1488" s="286"/>
    </row>
    <row r="1489" spans="23:26">
      <c r="W1489" s="493" t="s">
        <v>467</v>
      </c>
      <c r="X1489" s="498" t="s">
        <v>1825</v>
      </c>
      <c r="Z1489" s="286"/>
    </row>
    <row r="1490" spans="23:26">
      <c r="W1490" s="493" t="s">
        <v>467</v>
      </c>
      <c r="X1490" s="498" t="s">
        <v>1826</v>
      </c>
      <c r="Z1490" s="286"/>
    </row>
    <row r="1491" spans="23:26">
      <c r="W1491" s="493" t="s">
        <v>467</v>
      </c>
      <c r="X1491" s="498" t="s">
        <v>564</v>
      </c>
      <c r="Z1491" s="286"/>
    </row>
    <row r="1492" spans="23:26">
      <c r="W1492" s="493" t="s">
        <v>467</v>
      </c>
      <c r="X1492" s="498" t="s">
        <v>1827</v>
      </c>
      <c r="Z1492" s="286"/>
    </row>
    <row r="1493" spans="23:26">
      <c r="W1493" s="493" t="s">
        <v>467</v>
      </c>
      <c r="X1493" s="498" t="s">
        <v>1828</v>
      </c>
      <c r="Z1493" s="286"/>
    </row>
    <row r="1494" spans="23:26">
      <c r="W1494" s="493" t="s">
        <v>467</v>
      </c>
      <c r="X1494" s="498" t="s">
        <v>1829</v>
      </c>
      <c r="Z1494" s="286"/>
    </row>
    <row r="1495" spans="23:26">
      <c r="W1495" s="493" t="s">
        <v>467</v>
      </c>
      <c r="X1495" s="498" t="s">
        <v>1354</v>
      </c>
      <c r="Z1495" s="286"/>
    </row>
    <row r="1496" spans="23:26">
      <c r="W1496" s="493" t="s">
        <v>467</v>
      </c>
      <c r="X1496" s="498" t="s">
        <v>932</v>
      </c>
      <c r="Z1496" s="286"/>
    </row>
    <row r="1497" spans="23:26">
      <c r="W1497" s="493" t="s">
        <v>467</v>
      </c>
      <c r="X1497" s="498" t="s">
        <v>1636</v>
      </c>
      <c r="Z1497" s="286"/>
    </row>
    <row r="1498" spans="23:26">
      <c r="W1498" s="493" t="s">
        <v>467</v>
      </c>
      <c r="X1498" s="498" t="s">
        <v>1830</v>
      </c>
      <c r="Z1498" s="286"/>
    </row>
    <row r="1499" spans="23:26">
      <c r="W1499" s="493" t="s">
        <v>467</v>
      </c>
      <c r="X1499" s="498" t="s">
        <v>1739</v>
      </c>
      <c r="Z1499" s="286"/>
    </row>
    <row r="1500" spans="23:26">
      <c r="W1500" s="493" t="s">
        <v>467</v>
      </c>
      <c r="X1500" s="498" t="s">
        <v>1284</v>
      </c>
      <c r="Z1500" s="286"/>
    </row>
    <row r="1501" spans="23:26">
      <c r="W1501" s="493" t="s">
        <v>467</v>
      </c>
      <c r="X1501" s="498" t="s">
        <v>1831</v>
      </c>
      <c r="Z1501" s="286"/>
    </row>
    <row r="1502" spans="23:26">
      <c r="W1502" s="493" t="s">
        <v>467</v>
      </c>
      <c r="X1502" s="498" t="s">
        <v>1832</v>
      </c>
      <c r="Z1502" s="286"/>
    </row>
    <row r="1503" spans="23:26">
      <c r="W1503" s="493" t="s">
        <v>467</v>
      </c>
      <c r="X1503" s="498" t="s">
        <v>1833</v>
      </c>
      <c r="Z1503" s="286"/>
    </row>
    <row r="1504" spans="23:26">
      <c r="W1504" s="493" t="s">
        <v>1371</v>
      </c>
      <c r="X1504" s="498" t="s">
        <v>831</v>
      </c>
      <c r="Z1504" s="286"/>
    </row>
    <row r="1505" spans="23:26">
      <c r="W1505" s="493" t="s">
        <v>467</v>
      </c>
      <c r="X1505" s="498" t="s">
        <v>1139</v>
      </c>
      <c r="Z1505" s="286"/>
    </row>
    <row r="1506" spans="23:26">
      <c r="W1506" s="493" t="s">
        <v>467</v>
      </c>
      <c r="X1506" s="498" t="s">
        <v>1383</v>
      </c>
      <c r="Z1506" s="286"/>
    </row>
    <row r="1507" spans="23:26">
      <c r="W1507" s="493" t="s">
        <v>467</v>
      </c>
      <c r="X1507" s="498" t="s">
        <v>1584</v>
      </c>
      <c r="Z1507" s="286"/>
    </row>
    <row r="1508" spans="23:26">
      <c r="W1508" s="493" t="s">
        <v>467</v>
      </c>
      <c r="X1508" s="498" t="s">
        <v>1834</v>
      </c>
      <c r="Z1508" s="286"/>
    </row>
    <row r="1509" spans="23:26">
      <c r="W1509" s="493" t="s">
        <v>467</v>
      </c>
      <c r="X1509" s="498" t="s">
        <v>1835</v>
      </c>
      <c r="Z1509" s="286"/>
    </row>
    <row r="1510" spans="23:26">
      <c r="W1510" s="493" t="s">
        <v>467</v>
      </c>
      <c r="X1510" s="498" t="s">
        <v>1437</v>
      </c>
      <c r="Z1510" s="286"/>
    </row>
    <row r="1511" spans="23:26">
      <c r="W1511" s="493" t="s">
        <v>467</v>
      </c>
      <c r="X1511" s="498" t="s">
        <v>437</v>
      </c>
      <c r="Z1511" s="286"/>
    </row>
    <row r="1512" spans="23:26">
      <c r="W1512" s="493" t="s">
        <v>467</v>
      </c>
      <c r="X1512" s="498" t="s">
        <v>1836</v>
      </c>
      <c r="Z1512" s="286"/>
    </row>
    <row r="1513" spans="23:26">
      <c r="W1513" s="493" t="s">
        <v>467</v>
      </c>
      <c r="X1513" s="498" t="s">
        <v>1721</v>
      </c>
      <c r="Z1513" s="286"/>
    </row>
    <row r="1514" spans="23:26">
      <c r="W1514" s="493" t="s">
        <v>467</v>
      </c>
      <c r="X1514" s="498" t="s">
        <v>1837</v>
      </c>
      <c r="Z1514" s="286"/>
    </row>
    <row r="1515" spans="23:26">
      <c r="W1515" s="493" t="s">
        <v>467</v>
      </c>
      <c r="X1515" s="498" t="s">
        <v>1104</v>
      </c>
      <c r="Z1515" s="286"/>
    </row>
    <row r="1516" spans="23:26">
      <c r="W1516" s="493" t="s">
        <v>467</v>
      </c>
      <c r="X1516" s="498" t="s">
        <v>1380</v>
      </c>
      <c r="Z1516" s="286"/>
    </row>
    <row r="1517" spans="23:26">
      <c r="W1517" s="493" t="s">
        <v>467</v>
      </c>
      <c r="X1517" s="498" t="s">
        <v>880</v>
      </c>
      <c r="Z1517" s="286"/>
    </row>
    <row r="1518" spans="23:26">
      <c r="W1518" s="493" t="s">
        <v>467</v>
      </c>
      <c r="X1518" s="498" t="s">
        <v>1742</v>
      </c>
      <c r="Z1518" s="286"/>
    </row>
    <row r="1519" spans="23:26">
      <c r="W1519" s="493" t="s">
        <v>467</v>
      </c>
      <c r="X1519" s="498" t="s">
        <v>1838</v>
      </c>
      <c r="Z1519" s="286"/>
    </row>
    <row r="1520" spans="23:26">
      <c r="W1520" s="493" t="s">
        <v>467</v>
      </c>
      <c r="X1520" s="498" t="s">
        <v>1839</v>
      </c>
      <c r="Z1520" s="286"/>
    </row>
    <row r="1521" spans="23:26">
      <c r="W1521" s="493" t="s">
        <v>467</v>
      </c>
      <c r="X1521" s="498" t="s">
        <v>1840</v>
      </c>
      <c r="Z1521" s="286"/>
    </row>
    <row r="1522" spans="23:26">
      <c r="W1522" s="493" t="s">
        <v>467</v>
      </c>
      <c r="X1522" s="498" t="s">
        <v>1841</v>
      </c>
      <c r="Z1522" s="286"/>
    </row>
    <row r="1523" spans="23:26">
      <c r="W1523" s="493" t="s">
        <v>467</v>
      </c>
      <c r="X1523" s="498" t="s">
        <v>1668</v>
      </c>
      <c r="Z1523" s="286"/>
    </row>
    <row r="1524" spans="23:26">
      <c r="W1524" s="493" t="s">
        <v>467</v>
      </c>
      <c r="X1524" s="498" t="s">
        <v>1842</v>
      </c>
      <c r="Z1524" s="286"/>
    </row>
    <row r="1525" spans="23:26">
      <c r="W1525" s="493" t="s">
        <v>467</v>
      </c>
      <c r="X1525" s="498" t="s">
        <v>912</v>
      </c>
      <c r="Z1525" s="286"/>
    </row>
    <row r="1526" spans="23:26">
      <c r="W1526" s="493" t="s">
        <v>467</v>
      </c>
      <c r="X1526" s="498" t="s">
        <v>1843</v>
      </c>
      <c r="Z1526" s="286"/>
    </row>
    <row r="1527" spans="23:26">
      <c r="W1527" s="493" t="s">
        <v>467</v>
      </c>
      <c r="X1527" s="498" t="s">
        <v>89</v>
      </c>
      <c r="Z1527" s="286"/>
    </row>
    <row r="1528" spans="23:26">
      <c r="W1528" s="493" t="s">
        <v>467</v>
      </c>
      <c r="X1528" s="498" t="s">
        <v>1844</v>
      </c>
      <c r="Z1528" s="286"/>
    </row>
    <row r="1529" spans="23:26">
      <c r="W1529" s="493" t="s">
        <v>467</v>
      </c>
      <c r="X1529" s="498" t="s">
        <v>1845</v>
      </c>
      <c r="Z1529" s="286"/>
    </row>
    <row r="1530" spans="23:26">
      <c r="W1530" s="493" t="s">
        <v>467</v>
      </c>
      <c r="X1530" s="498" t="s">
        <v>1060</v>
      </c>
      <c r="Z1530" s="286"/>
    </row>
    <row r="1531" spans="23:26">
      <c r="W1531" s="493" t="s">
        <v>467</v>
      </c>
      <c r="X1531" s="498" t="s">
        <v>380</v>
      </c>
      <c r="Z1531" s="286"/>
    </row>
    <row r="1532" spans="23:26">
      <c r="W1532" s="493" t="s">
        <v>467</v>
      </c>
      <c r="X1532" s="498" t="s">
        <v>1848</v>
      </c>
      <c r="Z1532" s="286"/>
    </row>
    <row r="1533" spans="23:26">
      <c r="W1533" s="493" t="s">
        <v>467</v>
      </c>
      <c r="X1533" s="498" t="s">
        <v>765</v>
      </c>
      <c r="Z1533" s="286"/>
    </row>
    <row r="1534" spans="23:26">
      <c r="W1534" s="493" t="s">
        <v>467</v>
      </c>
      <c r="X1534" s="498" t="s">
        <v>1849</v>
      </c>
      <c r="Z1534" s="286"/>
    </row>
    <row r="1535" spans="23:26">
      <c r="W1535" s="493" t="s">
        <v>467</v>
      </c>
      <c r="X1535" s="498" t="s">
        <v>1851</v>
      </c>
      <c r="Z1535" s="286"/>
    </row>
    <row r="1536" spans="23:26">
      <c r="W1536" s="493" t="s">
        <v>471</v>
      </c>
      <c r="X1536" s="498" t="s">
        <v>1653</v>
      </c>
      <c r="Z1536" s="286"/>
    </row>
    <row r="1537" spans="23:26">
      <c r="W1537" s="493" t="s">
        <v>471</v>
      </c>
      <c r="X1537" s="498" t="s">
        <v>1853</v>
      </c>
      <c r="Z1537" s="286"/>
    </row>
    <row r="1538" spans="23:26">
      <c r="W1538" s="493" t="s">
        <v>471</v>
      </c>
      <c r="X1538" s="498" t="s">
        <v>1854</v>
      </c>
      <c r="Z1538" s="286"/>
    </row>
    <row r="1539" spans="23:26">
      <c r="W1539" s="493" t="s">
        <v>471</v>
      </c>
      <c r="X1539" s="498" t="s">
        <v>1855</v>
      </c>
      <c r="Z1539" s="286"/>
    </row>
    <row r="1540" spans="23:26">
      <c r="W1540" s="493" t="s">
        <v>471</v>
      </c>
      <c r="X1540" s="498" t="s">
        <v>1856</v>
      </c>
      <c r="Z1540" s="286"/>
    </row>
    <row r="1541" spans="23:26">
      <c r="W1541" s="493" t="s">
        <v>471</v>
      </c>
      <c r="X1541" s="498" t="s">
        <v>1013</v>
      </c>
      <c r="Z1541" s="286"/>
    </row>
    <row r="1542" spans="23:26">
      <c r="W1542" s="493" t="s">
        <v>471</v>
      </c>
      <c r="X1542" s="498" t="s">
        <v>1857</v>
      </c>
      <c r="Z1542" s="286"/>
    </row>
    <row r="1543" spans="23:26">
      <c r="W1543" s="493" t="s">
        <v>471</v>
      </c>
      <c r="X1543" s="498" t="s">
        <v>1858</v>
      </c>
      <c r="Z1543" s="286"/>
    </row>
    <row r="1544" spans="23:26">
      <c r="W1544" s="493" t="s">
        <v>471</v>
      </c>
      <c r="X1544" s="498" t="s">
        <v>1859</v>
      </c>
      <c r="Z1544" s="286"/>
    </row>
    <row r="1545" spans="23:26">
      <c r="W1545" s="493" t="s">
        <v>471</v>
      </c>
      <c r="X1545" s="498" t="s">
        <v>357</v>
      </c>
      <c r="Z1545" s="286"/>
    </row>
    <row r="1546" spans="23:26">
      <c r="W1546" s="493" t="s">
        <v>471</v>
      </c>
      <c r="X1546" s="498" t="s">
        <v>1432</v>
      </c>
      <c r="Z1546" s="286"/>
    </row>
    <row r="1547" spans="23:26">
      <c r="W1547" s="493" t="s">
        <v>471</v>
      </c>
      <c r="X1547" s="498" t="s">
        <v>1224</v>
      </c>
      <c r="Z1547" s="286"/>
    </row>
    <row r="1548" spans="23:26">
      <c r="W1548" s="493" t="s">
        <v>471</v>
      </c>
      <c r="X1548" s="498" t="s">
        <v>788</v>
      </c>
      <c r="Z1548" s="286"/>
    </row>
    <row r="1549" spans="23:26">
      <c r="W1549" s="493" t="s">
        <v>471</v>
      </c>
      <c r="X1549" s="498" t="s">
        <v>257</v>
      </c>
      <c r="Z1549" s="286"/>
    </row>
    <row r="1550" spans="23:26">
      <c r="W1550" s="493" t="s">
        <v>471</v>
      </c>
      <c r="X1550" s="498" t="s">
        <v>1860</v>
      </c>
      <c r="Z1550" s="286"/>
    </row>
    <row r="1551" spans="23:26">
      <c r="W1551" s="493" t="s">
        <v>471</v>
      </c>
      <c r="X1551" s="498" t="s">
        <v>1282</v>
      </c>
      <c r="Z1551" s="286"/>
    </row>
    <row r="1552" spans="23:26">
      <c r="W1552" s="493" t="s">
        <v>471</v>
      </c>
      <c r="X1552" s="498" t="s">
        <v>35</v>
      </c>
      <c r="Z1552" s="286"/>
    </row>
    <row r="1553" spans="23:26">
      <c r="W1553" s="493" t="s">
        <v>471</v>
      </c>
      <c r="X1553" s="498" t="s">
        <v>1862</v>
      </c>
      <c r="Z1553" s="286"/>
    </row>
    <row r="1554" spans="23:26">
      <c r="W1554" s="493" t="s">
        <v>471</v>
      </c>
      <c r="X1554" s="498" t="s">
        <v>1026</v>
      </c>
      <c r="Z1554" s="286"/>
    </row>
    <row r="1555" spans="23:26">
      <c r="W1555" s="493" t="s">
        <v>471</v>
      </c>
      <c r="X1555" s="498" t="s">
        <v>280</v>
      </c>
      <c r="Z1555" s="286"/>
    </row>
    <row r="1556" spans="23:26">
      <c r="W1556" s="493" t="s">
        <v>474</v>
      </c>
      <c r="X1556" s="498" t="s">
        <v>612</v>
      </c>
      <c r="Z1556" s="286"/>
    </row>
    <row r="1557" spans="23:26">
      <c r="W1557" s="493" t="s">
        <v>474</v>
      </c>
      <c r="X1557" s="498" t="s">
        <v>13</v>
      </c>
      <c r="Z1557" s="286"/>
    </row>
    <row r="1558" spans="23:26">
      <c r="W1558" s="493" t="s">
        <v>474</v>
      </c>
      <c r="X1558" s="498" t="s">
        <v>1573</v>
      </c>
      <c r="Z1558" s="286"/>
    </row>
    <row r="1559" spans="23:26">
      <c r="W1559" s="493" t="s">
        <v>474</v>
      </c>
      <c r="X1559" s="498" t="s">
        <v>1684</v>
      </c>
      <c r="Z1559" s="286"/>
    </row>
    <row r="1560" spans="23:26">
      <c r="W1560" s="493" t="s">
        <v>474</v>
      </c>
      <c r="X1560" s="498" t="s">
        <v>1863</v>
      </c>
      <c r="Z1560" s="286"/>
    </row>
    <row r="1561" spans="23:26">
      <c r="W1561" s="493" t="s">
        <v>474</v>
      </c>
      <c r="X1561" s="498" t="s">
        <v>772</v>
      </c>
      <c r="Z1561" s="286"/>
    </row>
    <row r="1562" spans="23:26">
      <c r="W1562" s="493" t="s">
        <v>474</v>
      </c>
      <c r="X1562" s="498" t="s">
        <v>1864</v>
      </c>
      <c r="Z1562" s="286"/>
    </row>
    <row r="1563" spans="23:26">
      <c r="W1563" s="493" t="s">
        <v>474</v>
      </c>
      <c r="X1563" s="498" t="s">
        <v>1866</v>
      </c>
      <c r="Z1563" s="286"/>
    </row>
    <row r="1564" spans="23:26">
      <c r="W1564" s="493" t="s">
        <v>474</v>
      </c>
      <c r="X1564" s="498" t="s">
        <v>667</v>
      </c>
      <c r="Z1564" s="286"/>
    </row>
    <row r="1565" spans="23:26">
      <c r="W1565" s="493" t="s">
        <v>474</v>
      </c>
      <c r="X1565" s="498" t="s">
        <v>206</v>
      </c>
      <c r="Z1565" s="286"/>
    </row>
    <row r="1566" spans="23:26">
      <c r="W1566" s="493" t="s">
        <v>474</v>
      </c>
      <c r="X1566" s="498" t="s">
        <v>211</v>
      </c>
      <c r="Z1566" s="286"/>
    </row>
    <row r="1567" spans="23:26">
      <c r="W1567" s="493" t="s">
        <v>474</v>
      </c>
      <c r="X1567" s="498" t="s">
        <v>961</v>
      </c>
      <c r="Z1567" s="286"/>
    </row>
    <row r="1568" spans="23:26">
      <c r="W1568" s="493" t="s">
        <v>474</v>
      </c>
      <c r="X1568" s="498" t="s">
        <v>1781</v>
      </c>
      <c r="Z1568" s="286"/>
    </row>
    <row r="1569" spans="23:26">
      <c r="W1569" s="493" t="s">
        <v>474</v>
      </c>
      <c r="X1569" s="498" t="s">
        <v>1749</v>
      </c>
      <c r="Z1569" s="286"/>
    </row>
    <row r="1570" spans="23:26">
      <c r="W1570" s="493" t="s">
        <v>474</v>
      </c>
      <c r="X1570" s="498" t="s">
        <v>1867</v>
      </c>
      <c r="Z1570" s="286"/>
    </row>
    <row r="1571" spans="23:26">
      <c r="W1571" s="493" t="s">
        <v>474</v>
      </c>
      <c r="X1571" s="498" t="s">
        <v>1868</v>
      </c>
      <c r="Z1571" s="286"/>
    </row>
    <row r="1572" spans="23:26">
      <c r="W1572" s="493" t="s">
        <v>474</v>
      </c>
      <c r="X1572" s="498" t="s">
        <v>1869</v>
      </c>
      <c r="Z1572" s="286"/>
    </row>
    <row r="1573" spans="23:26">
      <c r="W1573" s="493" t="s">
        <v>474</v>
      </c>
      <c r="X1573" s="498" t="s">
        <v>1870</v>
      </c>
      <c r="Z1573" s="286"/>
    </row>
    <row r="1574" spans="23:26">
      <c r="W1574" s="493" t="s">
        <v>474</v>
      </c>
      <c r="X1574" s="498" t="s">
        <v>1871</v>
      </c>
      <c r="Z1574" s="286"/>
    </row>
    <row r="1575" spans="23:26">
      <c r="W1575" s="493" t="s">
        <v>474</v>
      </c>
      <c r="X1575" s="498" t="s">
        <v>624</v>
      </c>
      <c r="Z1575" s="286"/>
    </row>
    <row r="1576" spans="23:26">
      <c r="W1576" s="493" t="s">
        <v>474</v>
      </c>
      <c r="X1576" s="498" t="s">
        <v>268</v>
      </c>
      <c r="Z1576" s="286"/>
    </row>
    <row r="1577" spans="23:26">
      <c r="W1577" s="493" t="s">
        <v>480</v>
      </c>
      <c r="X1577" s="498" t="s">
        <v>1873</v>
      </c>
      <c r="Z1577" s="286"/>
    </row>
    <row r="1578" spans="23:26">
      <c r="W1578" s="493" t="s">
        <v>480</v>
      </c>
      <c r="X1578" s="498" t="s">
        <v>189</v>
      </c>
      <c r="Z1578" s="286"/>
    </row>
    <row r="1579" spans="23:26">
      <c r="W1579" s="493" t="s">
        <v>480</v>
      </c>
      <c r="X1579" s="498" t="s">
        <v>1852</v>
      </c>
      <c r="Z1579" s="286"/>
    </row>
    <row r="1580" spans="23:26">
      <c r="W1580" s="493" t="s">
        <v>480</v>
      </c>
      <c r="X1580" s="498" t="s">
        <v>1874</v>
      </c>
      <c r="Z1580" s="286"/>
    </row>
    <row r="1581" spans="23:26">
      <c r="W1581" s="493" t="s">
        <v>480</v>
      </c>
      <c r="X1581" s="498" t="s">
        <v>1875</v>
      </c>
      <c r="Z1581" s="286"/>
    </row>
    <row r="1582" spans="23:26">
      <c r="W1582" s="493" t="s">
        <v>480</v>
      </c>
      <c r="X1582" s="498" t="s">
        <v>1876</v>
      </c>
      <c r="Z1582" s="286"/>
    </row>
    <row r="1583" spans="23:26">
      <c r="W1583" s="493" t="s">
        <v>480</v>
      </c>
      <c r="X1583" s="498" t="s">
        <v>331</v>
      </c>
      <c r="Z1583" s="286"/>
    </row>
    <row r="1584" spans="23:26">
      <c r="W1584" s="493" t="s">
        <v>480</v>
      </c>
      <c r="X1584" s="498" t="s">
        <v>1877</v>
      </c>
      <c r="Z1584" s="286"/>
    </row>
    <row r="1585" spans="23:26">
      <c r="W1585" s="493" t="s">
        <v>480</v>
      </c>
      <c r="X1585" s="498" t="s">
        <v>333</v>
      </c>
      <c r="Z1585" s="286"/>
    </row>
    <row r="1586" spans="23:26">
      <c r="W1586" s="493" t="s">
        <v>480</v>
      </c>
      <c r="X1586" s="498" t="s">
        <v>1795</v>
      </c>
      <c r="Z1586" s="286"/>
    </row>
    <row r="1587" spans="23:26">
      <c r="W1587" s="493" t="s">
        <v>480</v>
      </c>
      <c r="X1587" s="498" t="s">
        <v>1878</v>
      </c>
      <c r="Z1587" s="286"/>
    </row>
    <row r="1588" spans="23:26">
      <c r="W1588" s="493" t="s">
        <v>480</v>
      </c>
      <c r="X1588" s="498" t="s">
        <v>914</v>
      </c>
      <c r="Z1588" s="286"/>
    </row>
    <row r="1589" spans="23:26">
      <c r="W1589" s="493" t="s">
        <v>480</v>
      </c>
      <c r="X1589" s="498" t="s">
        <v>312</v>
      </c>
      <c r="Z1589" s="286"/>
    </row>
    <row r="1590" spans="23:26">
      <c r="W1590" s="493" t="s">
        <v>480</v>
      </c>
      <c r="X1590" s="498" t="s">
        <v>1879</v>
      </c>
      <c r="Z1590" s="286"/>
    </row>
    <row r="1591" spans="23:26">
      <c r="W1591" s="493" t="s">
        <v>480</v>
      </c>
      <c r="X1591" s="498" t="s">
        <v>891</v>
      </c>
      <c r="Z1591" s="286"/>
    </row>
    <row r="1592" spans="23:26">
      <c r="W1592" s="493" t="s">
        <v>480</v>
      </c>
      <c r="X1592" s="498" t="s">
        <v>1880</v>
      </c>
      <c r="Z1592" s="286"/>
    </row>
    <row r="1593" spans="23:26">
      <c r="W1593" s="493" t="s">
        <v>480</v>
      </c>
      <c r="X1593" s="498" t="s">
        <v>1546</v>
      </c>
      <c r="Z1593" s="286"/>
    </row>
    <row r="1594" spans="23:26">
      <c r="W1594" s="493" t="s">
        <v>480</v>
      </c>
      <c r="X1594" s="498" t="s">
        <v>1647</v>
      </c>
      <c r="Z1594" s="286"/>
    </row>
    <row r="1595" spans="23:26">
      <c r="W1595" s="493" t="s">
        <v>480</v>
      </c>
      <c r="X1595" s="498" t="s">
        <v>1861</v>
      </c>
      <c r="Z1595" s="286"/>
    </row>
    <row r="1596" spans="23:26">
      <c r="W1596" s="493" t="s">
        <v>480</v>
      </c>
      <c r="X1596" s="498" t="s">
        <v>510</v>
      </c>
      <c r="Z1596" s="286"/>
    </row>
    <row r="1597" spans="23:26">
      <c r="W1597" s="493" t="s">
        <v>480</v>
      </c>
      <c r="X1597" s="498" t="s">
        <v>1881</v>
      </c>
      <c r="Z1597" s="286"/>
    </row>
    <row r="1598" spans="23:26">
      <c r="W1598" s="493" t="s">
        <v>480</v>
      </c>
      <c r="X1598" s="498" t="s">
        <v>768</v>
      </c>
      <c r="Z1598" s="286"/>
    </row>
    <row r="1599" spans="23:26">
      <c r="W1599" s="493" t="s">
        <v>480</v>
      </c>
      <c r="X1599" s="498" t="s">
        <v>431</v>
      </c>
      <c r="Z1599" s="286"/>
    </row>
    <row r="1600" spans="23:26">
      <c r="W1600" s="493" t="s">
        <v>480</v>
      </c>
      <c r="X1600" s="498" t="s">
        <v>1882</v>
      </c>
      <c r="Z1600" s="286"/>
    </row>
    <row r="1601" spans="23:26">
      <c r="W1601" s="493" t="s">
        <v>480</v>
      </c>
      <c r="X1601" s="498" t="s">
        <v>1229</v>
      </c>
      <c r="Z1601" s="286"/>
    </row>
    <row r="1602" spans="23:26">
      <c r="W1602" s="493" t="s">
        <v>480</v>
      </c>
      <c r="X1602" s="498" t="s">
        <v>1883</v>
      </c>
      <c r="Z1602" s="286"/>
    </row>
    <row r="1603" spans="23:26">
      <c r="W1603" s="493" t="s">
        <v>480</v>
      </c>
      <c r="X1603" s="498" t="s">
        <v>1686</v>
      </c>
      <c r="Z1603" s="286"/>
    </row>
    <row r="1604" spans="23:26">
      <c r="W1604" s="493" t="s">
        <v>480</v>
      </c>
      <c r="X1604" s="498" t="s">
        <v>1884</v>
      </c>
      <c r="Z1604" s="286"/>
    </row>
    <row r="1605" spans="23:26">
      <c r="W1605" s="493" t="s">
        <v>480</v>
      </c>
      <c r="X1605" s="498" t="s">
        <v>1252</v>
      </c>
      <c r="Z1605" s="286"/>
    </row>
    <row r="1606" spans="23:26">
      <c r="W1606" s="493" t="s">
        <v>480</v>
      </c>
      <c r="X1606" s="498" t="s">
        <v>1707</v>
      </c>
      <c r="Z1606" s="286"/>
    </row>
    <row r="1607" spans="23:26">
      <c r="W1607" s="493" t="s">
        <v>480</v>
      </c>
      <c r="X1607" s="498" t="s">
        <v>463</v>
      </c>
      <c r="Z1607" s="286"/>
    </row>
    <row r="1608" spans="23:26">
      <c r="W1608" s="493" t="s">
        <v>480</v>
      </c>
      <c r="X1608" s="498" t="s">
        <v>693</v>
      </c>
      <c r="Z1608" s="286"/>
    </row>
    <row r="1609" spans="23:26">
      <c r="W1609" s="493" t="s">
        <v>480</v>
      </c>
      <c r="X1609" s="498" t="s">
        <v>4</v>
      </c>
      <c r="Z1609" s="286"/>
    </row>
    <row r="1610" spans="23:26">
      <c r="W1610" s="493" t="s">
        <v>480</v>
      </c>
      <c r="X1610" s="498" t="s">
        <v>1885</v>
      </c>
      <c r="Z1610" s="286"/>
    </row>
    <row r="1611" spans="23:26">
      <c r="W1611" s="493" t="s">
        <v>480</v>
      </c>
      <c r="X1611" s="498" t="s">
        <v>1886</v>
      </c>
      <c r="Z1611" s="286"/>
    </row>
    <row r="1612" spans="23:26">
      <c r="W1612" s="493" t="s">
        <v>480</v>
      </c>
      <c r="X1612" s="498" t="s">
        <v>1716</v>
      </c>
      <c r="Z1612" s="286"/>
    </row>
    <row r="1613" spans="23:26">
      <c r="W1613" s="493" t="s">
        <v>480</v>
      </c>
      <c r="X1613" s="498" t="s">
        <v>1887</v>
      </c>
      <c r="Z1613" s="286"/>
    </row>
    <row r="1614" spans="23:26">
      <c r="W1614" s="493" t="s">
        <v>480</v>
      </c>
      <c r="X1614" s="498" t="s">
        <v>1888</v>
      </c>
      <c r="Z1614" s="286"/>
    </row>
    <row r="1615" spans="23:26">
      <c r="W1615" s="493" t="s">
        <v>480</v>
      </c>
      <c r="X1615" s="498" t="s">
        <v>1027</v>
      </c>
      <c r="Z1615" s="286"/>
    </row>
    <row r="1616" spans="23:26">
      <c r="W1616" s="493" t="s">
        <v>480</v>
      </c>
      <c r="X1616" s="498" t="s">
        <v>1889</v>
      </c>
      <c r="Z1616" s="286"/>
    </row>
    <row r="1617" spans="23:26">
      <c r="W1617" s="493" t="s">
        <v>480</v>
      </c>
      <c r="X1617" s="498" t="s">
        <v>688</v>
      </c>
      <c r="Z1617" s="286"/>
    </row>
    <row r="1618" spans="23:26">
      <c r="W1618" s="493" t="s">
        <v>480</v>
      </c>
      <c r="X1618" s="498" t="s">
        <v>1303</v>
      </c>
      <c r="Z1618" s="286"/>
    </row>
    <row r="1619" spans="23:26">
      <c r="W1619" s="493" t="s">
        <v>480</v>
      </c>
      <c r="X1619" s="498" t="s">
        <v>1536</v>
      </c>
      <c r="Z1619" s="286"/>
    </row>
    <row r="1620" spans="23:26">
      <c r="W1620" s="493" t="s">
        <v>480</v>
      </c>
      <c r="X1620" s="498" t="s">
        <v>981</v>
      </c>
      <c r="Z1620" s="286"/>
    </row>
    <row r="1621" spans="23:26">
      <c r="W1621" s="493" t="s">
        <v>480</v>
      </c>
      <c r="X1621" s="498" t="s">
        <v>1891</v>
      </c>
      <c r="Z1621" s="286"/>
    </row>
    <row r="1622" spans="23:26">
      <c r="W1622" s="493" t="s">
        <v>353</v>
      </c>
      <c r="X1622" s="498" t="s">
        <v>28</v>
      </c>
      <c r="Z1622" s="286"/>
    </row>
    <row r="1623" spans="23:26">
      <c r="W1623" s="493" t="s">
        <v>353</v>
      </c>
      <c r="X1623" s="498" t="s">
        <v>1892</v>
      </c>
      <c r="Z1623" s="286"/>
    </row>
    <row r="1624" spans="23:26">
      <c r="W1624" s="493" t="s">
        <v>353</v>
      </c>
      <c r="X1624" s="498" t="s">
        <v>1893</v>
      </c>
      <c r="Z1624" s="286"/>
    </row>
    <row r="1625" spans="23:26">
      <c r="W1625" s="493" t="s">
        <v>353</v>
      </c>
      <c r="X1625" s="498" t="s">
        <v>1894</v>
      </c>
      <c r="Z1625" s="286"/>
    </row>
    <row r="1626" spans="23:26">
      <c r="W1626" s="493" t="s">
        <v>353</v>
      </c>
      <c r="X1626" s="498" t="s">
        <v>191</v>
      </c>
      <c r="Z1626" s="286"/>
    </row>
    <row r="1627" spans="23:26">
      <c r="W1627" s="493" t="s">
        <v>353</v>
      </c>
      <c r="X1627" s="498" t="s">
        <v>1895</v>
      </c>
      <c r="Z1627" s="286"/>
    </row>
    <row r="1628" spans="23:26">
      <c r="W1628" s="493" t="s">
        <v>353</v>
      </c>
      <c r="X1628" s="498" t="s">
        <v>1799</v>
      </c>
      <c r="Z1628" s="286"/>
    </row>
    <row r="1629" spans="23:26">
      <c r="W1629" s="493" t="s">
        <v>353</v>
      </c>
      <c r="X1629" s="498" t="s">
        <v>778</v>
      </c>
      <c r="Z1629" s="286"/>
    </row>
    <row r="1630" spans="23:26">
      <c r="W1630" s="493" t="s">
        <v>353</v>
      </c>
      <c r="X1630" s="498" t="s">
        <v>1898</v>
      </c>
      <c r="Z1630" s="286"/>
    </row>
    <row r="1631" spans="23:26">
      <c r="W1631" s="493" t="s">
        <v>353</v>
      </c>
      <c r="X1631" s="498" t="s">
        <v>890</v>
      </c>
      <c r="Z1631" s="286"/>
    </row>
    <row r="1632" spans="23:26">
      <c r="W1632" s="493" t="s">
        <v>353</v>
      </c>
      <c r="X1632" s="498" t="s">
        <v>1899</v>
      </c>
      <c r="Z1632" s="286"/>
    </row>
    <row r="1633" spans="23:26">
      <c r="W1633" s="493" t="s">
        <v>353</v>
      </c>
      <c r="X1633" s="498" t="s">
        <v>683</v>
      </c>
      <c r="Z1633" s="286"/>
    </row>
    <row r="1634" spans="23:26">
      <c r="W1634" s="493" t="s">
        <v>353</v>
      </c>
      <c r="X1634" s="498" t="s">
        <v>1900</v>
      </c>
      <c r="Z1634" s="286"/>
    </row>
    <row r="1635" spans="23:26">
      <c r="W1635" s="493" t="s">
        <v>353</v>
      </c>
      <c r="X1635" s="498" t="s">
        <v>1901</v>
      </c>
      <c r="Z1635" s="286"/>
    </row>
    <row r="1636" spans="23:26">
      <c r="W1636" s="493" t="s">
        <v>353</v>
      </c>
      <c r="X1636" s="498" t="s">
        <v>1902</v>
      </c>
      <c r="Z1636" s="286"/>
    </row>
    <row r="1637" spans="23:26">
      <c r="W1637" s="493" t="s">
        <v>353</v>
      </c>
      <c r="X1637" s="498" t="s">
        <v>1903</v>
      </c>
      <c r="Z1637" s="286"/>
    </row>
    <row r="1638" spans="23:26">
      <c r="W1638" s="493" t="s">
        <v>353</v>
      </c>
      <c r="X1638" s="498" t="s">
        <v>1904</v>
      </c>
      <c r="Z1638" s="286"/>
    </row>
    <row r="1639" spans="23:26">
      <c r="W1639" s="493" t="s">
        <v>353</v>
      </c>
      <c r="X1639" s="498" t="s">
        <v>161</v>
      </c>
      <c r="Z1639" s="286"/>
    </row>
    <row r="1640" spans="23:26">
      <c r="W1640" s="493" t="s">
        <v>15</v>
      </c>
      <c r="X1640" s="498" t="s">
        <v>117</v>
      </c>
      <c r="Z1640" s="286"/>
    </row>
    <row r="1641" spans="23:26">
      <c r="W1641" s="493" t="s">
        <v>15</v>
      </c>
      <c r="X1641" s="498" t="s">
        <v>1905</v>
      </c>
      <c r="Z1641" s="286"/>
    </row>
    <row r="1642" spans="23:26">
      <c r="W1642" s="493" t="s">
        <v>15</v>
      </c>
      <c r="X1642" s="498" t="s">
        <v>1790</v>
      </c>
      <c r="Z1642" s="286"/>
    </row>
    <row r="1643" spans="23:26">
      <c r="W1643" s="493" t="s">
        <v>15</v>
      </c>
      <c r="X1643" s="498" t="s">
        <v>1906</v>
      </c>
      <c r="Z1643" s="286"/>
    </row>
    <row r="1644" spans="23:26">
      <c r="W1644" s="493" t="s">
        <v>15</v>
      </c>
      <c r="X1644" s="498" t="s">
        <v>1907</v>
      </c>
      <c r="Z1644" s="286"/>
    </row>
    <row r="1645" spans="23:26">
      <c r="W1645" s="493" t="s">
        <v>15</v>
      </c>
      <c r="X1645" s="498" t="s">
        <v>1381</v>
      </c>
      <c r="Z1645" s="286"/>
    </row>
    <row r="1646" spans="23:26">
      <c r="W1646" s="493" t="s">
        <v>15</v>
      </c>
      <c r="X1646" s="498" t="s">
        <v>1419</v>
      </c>
      <c r="Z1646" s="286"/>
    </row>
    <row r="1647" spans="23:26">
      <c r="W1647" s="493" t="s">
        <v>15</v>
      </c>
      <c r="X1647" s="498" t="s">
        <v>1908</v>
      </c>
      <c r="Z1647" s="286"/>
    </row>
    <row r="1648" spans="23:26">
      <c r="W1648" s="493" t="s">
        <v>15</v>
      </c>
      <c r="X1648" s="498" t="s">
        <v>536</v>
      </c>
      <c r="Z1648" s="286"/>
    </row>
    <row r="1649" spans="23:26">
      <c r="W1649" s="493" t="s">
        <v>15</v>
      </c>
      <c r="X1649" s="498" t="s">
        <v>1909</v>
      </c>
      <c r="Z1649" s="286"/>
    </row>
    <row r="1650" spans="23:26">
      <c r="W1650" s="493" t="s">
        <v>15</v>
      </c>
      <c r="X1650" s="498" t="s">
        <v>328</v>
      </c>
      <c r="Z1650" s="286"/>
    </row>
    <row r="1651" spans="23:26">
      <c r="W1651" s="493" t="s">
        <v>15</v>
      </c>
      <c r="X1651" s="498" t="s">
        <v>1775</v>
      </c>
      <c r="Z1651" s="286"/>
    </row>
    <row r="1652" spans="23:26">
      <c r="W1652" s="493" t="s">
        <v>15</v>
      </c>
      <c r="X1652" s="498" t="s">
        <v>1701</v>
      </c>
      <c r="Z1652" s="286"/>
    </row>
    <row r="1653" spans="23:26">
      <c r="W1653" s="493" t="s">
        <v>15</v>
      </c>
      <c r="X1653" s="498" t="s">
        <v>907</v>
      </c>
      <c r="Z1653" s="286"/>
    </row>
    <row r="1654" spans="23:26">
      <c r="W1654" s="493" t="s">
        <v>15</v>
      </c>
      <c r="X1654" s="498" t="s">
        <v>1627</v>
      </c>
      <c r="Z1654" s="286"/>
    </row>
    <row r="1655" spans="23:26">
      <c r="W1655" s="493" t="s">
        <v>15</v>
      </c>
      <c r="X1655" s="498" t="s">
        <v>464</v>
      </c>
      <c r="Z1655" s="286"/>
    </row>
    <row r="1656" spans="23:26">
      <c r="W1656" s="493" t="s">
        <v>15</v>
      </c>
      <c r="X1656" s="498" t="s">
        <v>1298</v>
      </c>
      <c r="Z1656" s="286"/>
    </row>
    <row r="1657" spans="23:26">
      <c r="W1657" s="493" t="s">
        <v>15</v>
      </c>
      <c r="X1657" s="498" t="s">
        <v>1299</v>
      </c>
      <c r="Z1657" s="286"/>
    </row>
    <row r="1658" spans="23:26">
      <c r="W1658" s="493" t="s">
        <v>15</v>
      </c>
      <c r="X1658" s="498" t="s">
        <v>1910</v>
      </c>
      <c r="Z1658" s="286"/>
    </row>
    <row r="1659" spans="23:26">
      <c r="W1659" s="493" t="s">
        <v>15</v>
      </c>
      <c r="X1659" s="498" t="s">
        <v>1850</v>
      </c>
      <c r="Z1659" s="286"/>
    </row>
    <row r="1660" spans="23:26">
      <c r="W1660" s="493" t="s">
        <v>15</v>
      </c>
      <c r="X1660" s="498" t="s">
        <v>1911</v>
      </c>
      <c r="Z1660" s="286"/>
    </row>
    <row r="1661" spans="23:26">
      <c r="W1661" s="493" t="s">
        <v>15</v>
      </c>
      <c r="X1661" s="498" t="s">
        <v>930</v>
      </c>
      <c r="Z1661" s="286"/>
    </row>
    <row r="1662" spans="23:26">
      <c r="W1662" s="493" t="s">
        <v>15</v>
      </c>
      <c r="X1662" s="498" t="s">
        <v>639</v>
      </c>
      <c r="Z1662" s="286"/>
    </row>
    <row r="1663" spans="23:26">
      <c r="W1663" s="493" t="s">
        <v>15</v>
      </c>
      <c r="X1663" s="498" t="s">
        <v>1912</v>
      </c>
      <c r="Z1663" s="286"/>
    </row>
    <row r="1664" spans="23:26">
      <c r="W1664" s="493" t="s">
        <v>15</v>
      </c>
      <c r="X1664" s="498" t="s">
        <v>1913</v>
      </c>
      <c r="Z1664" s="286"/>
    </row>
    <row r="1665" spans="23:26">
      <c r="W1665" s="493" t="s">
        <v>15</v>
      </c>
      <c r="X1665" s="498" t="s">
        <v>1914</v>
      </c>
      <c r="Z1665" s="286"/>
    </row>
    <row r="1666" spans="23:26">
      <c r="W1666" s="493" t="s">
        <v>487</v>
      </c>
      <c r="X1666" s="498" t="s">
        <v>340</v>
      </c>
      <c r="Z1666" s="286"/>
    </row>
    <row r="1667" spans="23:26">
      <c r="W1667" s="493" t="s">
        <v>487</v>
      </c>
      <c r="X1667" s="498" t="s">
        <v>1915</v>
      </c>
      <c r="Z1667" s="286"/>
    </row>
    <row r="1668" spans="23:26">
      <c r="W1668" s="493" t="s">
        <v>487</v>
      </c>
      <c r="X1668" s="498" t="s">
        <v>1593</v>
      </c>
      <c r="Z1668" s="286"/>
    </row>
    <row r="1669" spans="23:26">
      <c r="W1669" s="493" t="s">
        <v>487</v>
      </c>
      <c r="X1669" s="498" t="s">
        <v>1916</v>
      </c>
      <c r="Z1669" s="286"/>
    </row>
    <row r="1670" spans="23:26">
      <c r="W1670" s="493" t="s">
        <v>487</v>
      </c>
      <c r="X1670" s="498" t="s">
        <v>1319</v>
      </c>
      <c r="Z1670" s="286"/>
    </row>
    <row r="1671" spans="23:26">
      <c r="W1671" s="493" t="s">
        <v>487</v>
      </c>
      <c r="X1671" s="498" t="s">
        <v>1918</v>
      </c>
      <c r="Z1671" s="286"/>
    </row>
    <row r="1672" spans="23:26">
      <c r="W1672" s="493" t="s">
        <v>487</v>
      </c>
      <c r="X1672" s="498" t="s">
        <v>1919</v>
      </c>
      <c r="Z1672" s="286"/>
    </row>
    <row r="1673" spans="23:26">
      <c r="W1673" s="493" t="s">
        <v>487</v>
      </c>
      <c r="X1673" s="498" t="s">
        <v>1920</v>
      </c>
      <c r="Z1673" s="286"/>
    </row>
    <row r="1674" spans="23:26">
      <c r="W1674" s="493" t="s">
        <v>487</v>
      </c>
      <c r="X1674" s="498" t="s">
        <v>1028</v>
      </c>
      <c r="Z1674" s="286"/>
    </row>
    <row r="1675" spans="23:26">
      <c r="W1675" s="493" t="s">
        <v>487</v>
      </c>
      <c r="X1675" s="498" t="s">
        <v>1921</v>
      </c>
      <c r="Z1675" s="286"/>
    </row>
    <row r="1676" spans="23:26">
      <c r="W1676" s="493" t="s">
        <v>487</v>
      </c>
      <c r="X1676" s="498" t="s">
        <v>1922</v>
      </c>
      <c r="Z1676" s="286"/>
    </row>
    <row r="1677" spans="23:26">
      <c r="W1677" s="493" t="s">
        <v>487</v>
      </c>
      <c r="X1677" s="498" t="s">
        <v>1923</v>
      </c>
      <c r="Z1677" s="286"/>
    </row>
    <row r="1678" spans="23:26">
      <c r="W1678" s="493" t="s">
        <v>487</v>
      </c>
      <c r="X1678" s="498" t="s">
        <v>1924</v>
      </c>
      <c r="Z1678" s="286"/>
    </row>
    <row r="1679" spans="23:26">
      <c r="W1679" s="493" t="s">
        <v>487</v>
      </c>
      <c r="X1679" s="498" t="s">
        <v>1925</v>
      </c>
      <c r="Z1679" s="286"/>
    </row>
    <row r="1680" spans="23:26">
      <c r="W1680" s="493" t="s">
        <v>487</v>
      </c>
      <c r="X1680" s="498" t="s">
        <v>1926</v>
      </c>
      <c r="Z1680" s="286"/>
    </row>
    <row r="1681" spans="23:26">
      <c r="W1681" s="493" t="s">
        <v>487</v>
      </c>
      <c r="X1681" s="498" t="s">
        <v>1678</v>
      </c>
      <c r="Z1681" s="286"/>
    </row>
    <row r="1682" spans="23:26">
      <c r="W1682" s="493" t="s">
        <v>487</v>
      </c>
      <c r="X1682" s="498" t="s">
        <v>404</v>
      </c>
      <c r="Z1682" s="286"/>
    </row>
    <row r="1683" spans="23:26">
      <c r="W1683" s="493" t="s">
        <v>487</v>
      </c>
      <c r="X1683" s="498" t="s">
        <v>1927</v>
      </c>
      <c r="Z1683" s="286"/>
    </row>
    <row r="1684" spans="23:26">
      <c r="W1684" s="493" t="s">
        <v>487</v>
      </c>
      <c r="X1684" s="498" t="s">
        <v>1917</v>
      </c>
      <c r="Z1684" s="286"/>
    </row>
    <row r="1685" spans="23:26">
      <c r="W1685" s="493" t="s">
        <v>487</v>
      </c>
      <c r="X1685" s="498" t="s">
        <v>1928</v>
      </c>
      <c r="Z1685" s="286"/>
    </row>
    <row r="1686" spans="23:26">
      <c r="W1686" s="493" t="s">
        <v>487</v>
      </c>
      <c r="X1686" s="498" t="s">
        <v>1929</v>
      </c>
      <c r="Z1686" s="286"/>
    </row>
    <row r="1687" spans="23:26">
      <c r="W1687" s="493" t="s">
        <v>487</v>
      </c>
      <c r="X1687" s="498" t="s">
        <v>1208</v>
      </c>
      <c r="Z1687" s="286"/>
    </row>
    <row r="1688" spans="23:26">
      <c r="W1688" s="493" t="s">
        <v>487</v>
      </c>
      <c r="X1688" s="498" t="s">
        <v>1445</v>
      </c>
      <c r="Z1688" s="286"/>
    </row>
    <row r="1689" spans="23:26">
      <c r="W1689" s="493" t="s">
        <v>487</v>
      </c>
      <c r="X1689" s="498" t="s">
        <v>1930</v>
      </c>
      <c r="Z1689" s="286"/>
    </row>
    <row r="1690" spans="23:26">
      <c r="W1690" s="493" t="s">
        <v>487</v>
      </c>
      <c r="X1690" s="498" t="s">
        <v>1931</v>
      </c>
      <c r="Z1690" s="286"/>
    </row>
    <row r="1691" spans="23:26">
      <c r="W1691" s="493" t="s">
        <v>487</v>
      </c>
      <c r="X1691" s="498" t="s">
        <v>577</v>
      </c>
      <c r="Z1691" s="286"/>
    </row>
    <row r="1692" spans="23:26">
      <c r="W1692" s="493" t="s">
        <v>487</v>
      </c>
      <c r="X1692" s="498" t="s">
        <v>1933</v>
      </c>
      <c r="Z1692" s="286"/>
    </row>
    <row r="1693" spans="23:26">
      <c r="W1693" s="493" t="s">
        <v>487</v>
      </c>
      <c r="X1693" s="498" t="s">
        <v>1934</v>
      </c>
      <c r="Z1693" s="286"/>
    </row>
    <row r="1694" spans="23:26">
      <c r="W1694" s="493" t="s">
        <v>487</v>
      </c>
      <c r="X1694" s="498" t="s">
        <v>1771</v>
      </c>
      <c r="Z1694" s="286"/>
    </row>
    <row r="1695" spans="23:26">
      <c r="W1695" s="493" t="s">
        <v>487</v>
      </c>
      <c r="X1695" s="498" t="s">
        <v>957</v>
      </c>
      <c r="Z1695" s="286"/>
    </row>
    <row r="1696" spans="23:26">
      <c r="W1696" s="493" t="s">
        <v>487</v>
      </c>
      <c r="X1696" s="498" t="s">
        <v>1936</v>
      </c>
      <c r="Z1696" s="286"/>
    </row>
    <row r="1697" spans="23:26">
      <c r="W1697" s="493" t="s">
        <v>487</v>
      </c>
      <c r="X1697" s="498" t="s">
        <v>425</v>
      </c>
      <c r="Z1697" s="286"/>
    </row>
    <row r="1698" spans="23:26">
      <c r="W1698" s="493" t="s">
        <v>487</v>
      </c>
      <c r="X1698" s="498" t="s">
        <v>1937</v>
      </c>
      <c r="Z1698" s="286"/>
    </row>
    <row r="1699" spans="23:26">
      <c r="W1699" s="493" t="s">
        <v>487</v>
      </c>
      <c r="X1699" s="498" t="s">
        <v>1938</v>
      </c>
      <c r="Z1699" s="286"/>
    </row>
    <row r="1700" spans="23:26">
      <c r="W1700" s="493" t="s">
        <v>487</v>
      </c>
      <c r="X1700" s="498" t="s">
        <v>1939</v>
      </c>
      <c r="Z1700" s="286"/>
    </row>
    <row r="1701" spans="23:26">
      <c r="W1701" s="493" t="s">
        <v>487</v>
      </c>
      <c r="X1701" s="498" t="s">
        <v>1940</v>
      </c>
      <c r="Z1701" s="286"/>
    </row>
    <row r="1702" spans="23:26">
      <c r="W1702" s="493" t="s">
        <v>487</v>
      </c>
      <c r="X1702" s="498" t="s">
        <v>589</v>
      </c>
      <c r="Z1702" s="286"/>
    </row>
    <row r="1703" spans="23:26">
      <c r="W1703" s="493" t="s">
        <v>487</v>
      </c>
      <c r="X1703" s="498" t="s">
        <v>1199</v>
      </c>
      <c r="Z1703" s="286"/>
    </row>
    <row r="1704" spans="23:26">
      <c r="W1704" s="493" t="s">
        <v>487</v>
      </c>
      <c r="X1704" s="498" t="s">
        <v>1681</v>
      </c>
      <c r="Z1704" s="286"/>
    </row>
    <row r="1705" spans="23:26">
      <c r="W1705" s="493" t="s">
        <v>487</v>
      </c>
      <c r="X1705" s="498" t="s">
        <v>260</v>
      </c>
      <c r="Z1705" s="286"/>
    </row>
    <row r="1706" spans="23:26">
      <c r="W1706" s="493" t="s">
        <v>487</v>
      </c>
      <c r="X1706" s="498" t="s">
        <v>1941</v>
      </c>
      <c r="Z1706" s="286"/>
    </row>
    <row r="1707" spans="23:26">
      <c r="W1707" s="493" t="s">
        <v>487</v>
      </c>
      <c r="X1707" s="498" t="s">
        <v>1942</v>
      </c>
      <c r="Z1707" s="286"/>
    </row>
    <row r="1708" spans="23:26">
      <c r="W1708" s="493" t="s">
        <v>487</v>
      </c>
      <c r="X1708" s="498" t="s">
        <v>445</v>
      </c>
      <c r="Z1708" s="286"/>
    </row>
    <row r="1709" spans="23:26">
      <c r="W1709" s="493" t="s">
        <v>495</v>
      </c>
      <c r="X1709" s="498" t="s">
        <v>1846</v>
      </c>
      <c r="Z1709" s="286"/>
    </row>
    <row r="1710" spans="23:26">
      <c r="W1710" s="493" t="s">
        <v>495</v>
      </c>
      <c r="X1710" s="498" t="s">
        <v>1064</v>
      </c>
      <c r="Z1710" s="286"/>
    </row>
    <row r="1711" spans="23:26">
      <c r="W1711" s="493" t="s">
        <v>495</v>
      </c>
      <c r="X1711" s="498" t="s">
        <v>1943</v>
      </c>
      <c r="Z1711" s="286"/>
    </row>
    <row r="1712" spans="23:26">
      <c r="W1712" s="493" t="s">
        <v>495</v>
      </c>
      <c r="X1712" s="498" t="s">
        <v>1944</v>
      </c>
      <c r="Z1712" s="286"/>
    </row>
    <row r="1713" spans="23:26">
      <c r="W1713" s="493" t="s">
        <v>495</v>
      </c>
      <c r="X1713" s="498" t="s">
        <v>1480</v>
      </c>
      <c r="Z1713" s="286"/>
    </row>
    <row r="1714" spans="23:26">
      <c r="W1714" s="493" t="s">
        <v>495</v>
      </c>
      <c r="X1714" s="498" t="s">
        <v>937</v>
      </c>
      <c r="Z1714" s="286"/>
    </row>
    <row r="1715" spans="23:26">
      <c r="W1715" s="493" t="s">
        <v>495</v>
      </c>
      <c r="X1715" s="498" t="s">
        <v>1945</v>
      </c>
      <c r="Z1715" s="286"/>
    </row>
    <row r="1716" spans="23:26">
      <c r="W1716" s="493" t="s">
        <v>495</v>
      </c>
      <c r="X1716" s="498" t="s">
        <v>1872</v>
      </c>
      <c r="Z1716" s="286"/>
    </row>
    <row r="1717" spans="23:26">
      <c r="W1717" s="493" t="s">
        <v>495</v>
      </c>
      <c r="X1717" s="498" t="s">
        <v>1946</v>
      </c>
      <c r="Z1717" s="286"/>
    </row>
    <row r="1718" spans="23:26">
      <c r="W1718" s="493" t="s">
        <v>495</v>
      </c>
      <c r="X1718" s="498" t="s">
        <v>1947</v>
      </c>
      <c r="Z1718" s="286"/>
    </row>
    <row r="1719" spans="23:26">
      <c r="W1719" s="493" t="s">
        <v>495</v>
      </c>
      <c r="X1719" s="498" t="s">
        <v>1604</v>
      </c>
      <c r="Z1719" s="286"/>
    </row>
    <row r="1720" spans="23:26">
      <c r="W1720" s="493" t="s">
        <v>495</v>
      </c>
      <c r="X1720" s="498" t="s">
        <v>1897</v>
      </c>
      <c r="Z1720" s="286"/>
    </row>
    <row r="1721" spans="23:26">
      <c r="W1721" s="493" t="s">
        <v>495</v>
      </c>
      <c r="X1721" s="498" t="s">
        <v>1755</v>
      </c>
      <c r="Z1721" s="286"/>
    </row>
    <row r="1722" spans="23:26">
      <c r="W1722" s="493" t="s">
        <v>495</v>
      </c>
      <c r="X1722" s="498" t="s">
        <v>883</v>
      </c>
      <c r="Z1722" s="286"/>
    </row>
    <row r="1723" spans="23:26">
      <c r="W1723" s="493" t="s">
        <v>495</v>
      </c>
      <c r="X1723" s="498" t="s">
        <v>1948</v>
      </c>
      <c r="Z1723" s="286"/>
    </row>
    <row r="1724" spans="23:26">
      <c r="W1724" s="493" t="s">
        <v>495</v>
      </c>
      <c r="X1724" s="498" t="s">
        <v>1321</v>
      </c>
      <c r="Z1724" s="286"/>
    </row>
    <row r="1725" spans="23:26">
      <c r="W1725" s="493" t="s">
        <v>495</v>
      </c>
      <c r="X1725" s="498" t="s">
        <v>501</v>
      </c>
      <c r="Z1725" s="286"/>
    </row>
    <row r="1726" spans="23:26">
      <c r="W1726" s="493" t="s">
        <v>495</v>
      </c>
      <c r="X1726" s="498" t="s">
        <v>1242</v>
      </c>
      <c r="Z1726" s="286"/>
    </row>
    <row r="1727" spans="23:26">
      <c r="W1727" s="493" t="s">
        <v>495</v>
      </c>
      <c r="X1727" s="498" t="s">
        <v>1949</v>
      </c>
      <c r="Z1727" s="286"/>
    </row>
    <row r="1728" spans="23:26">
      <c r="W1728" s="493" t="s">
        <v>495</v>
      </c>
      <c r="X1728" s="498" t="s">
        <v>842</v>
      </c>
      <c r="Z1728" s="286"/>
    </row>
    <row r="1729" spans="23:26">
      <c r="W1729" s="493" t="s">
        <v>495</v>
      </c>
      <c r="X1729" s="498" t="s">
        <v>1950</v>
      </c>
      <c r="Z1729" s="286"/>
    </row>
    <row r="1730" spans="23:26">
      <c r="W1730" s="493" t="s">
        <v>495</v>
      </c>
      <c r="X1730" s="498" t="s">
        <v>1890</v>
      </c>
      <c r="Z1730" s="286"/>
    </row>
    <row r="1731" spans="23:26">
      <c r="W1731" s="493" t="s">
        <v>495</v>
      </c>
      <c r="X1731" s="498" t="s">
        <v>207</v>
      </c>
      <c r="Z1731" s="286"/>
    </row>
    <row r="1732" spans="23:26">
      <c r="W1732" s="493" t="s">
        <v>495</v>
      </c>
      <c r="X1732" s="498" t="s">
        <v>1951</v>
      </c>
      <c r="Z1732" s="286"/>
    </row>
    <row r="1733" spans="23:26">
      <c r="W1733" s="493" t="s">
        <v>495</v>
      </c>
      <c r="X1733" s="498" t="s">
        <v>1650</v>
      </c>
      <c r="Z1733" s="286"/>
    </row>
    <row r="1734" spans="23:26">
      <c r="W1734" s="493" t="s">
        <v>495</v>
      </c>
      <c r="X1734" s="498" t="s">
        <v>1952</v>
      </c>
      <c r="Z1734" s="286"/>
    </row>
    <row r="1735" spans="23:26">
      <c r="W1735" s="493" t="s">
        <v>495</v>
      </c>
      <c r="X1735" s="498" t="s">
        <v>1248</v>
      </c>
      <c r="Z1735" s="286"/>
    </row>
    <row r="1736" spans="23:26">
      <c r="W1736" s="493" t="s">
        <v>495</v>
      </c>
      <c r="X1736" s="498" t="s">
        <v>162</v>
      </c>
      <c r="Z1736" s="286"/>
    </row>
    <row r="1737" spans="23:26">
      <c r="W1737" s="493" t="s">
        <v>495</v>
      </c>
      <c r="X1737" s="498" t="s">
        <v>1490</v>
      </c>
      <c r="Z1737" s="286"/>
    </row>
    <row r="1738" spans="23:26">
      <c r="W1738" s="493" t="s">
        <v>495</v>
      </c>
      <c r="X1738" s="498" t="s">
        <v>1201</v>
      </c>
      <c r="Z1738" s="286"/>
    </row>
    <row r="1739" spans="23:26">
      <c r="W1739" s="493" t="s">
        <v>495</v>
      </c>
      <c r="X1739" s="498" t="s">
        <v>1587</v>
      </c>
      <c r="Z1739" s="286"/>
    </row>
    <row r="1740" spans="23:26">
      <c r="W1740" s="493" t="s">
        <v>495</v>
      </c>
      <c r="X1740" s="498" t="s">
        <v>1953</v>
      </c>
      <c r="Z1740" s="286"/>
    </row>
    <row r="1741" spans="23:26">
      <c r="W1741" s="493" t="s">
        <v>495</v>
      </c>
      <c r="X1741" s="498" t="s">
        <v>296</v>
      </c>
      <c r="Z1741" s="286"/>
    </row>
    <row r="1742" spans="23:26">
      <c r="W1742" s="493" t="s">
        <v>495</v>
      </c>
      <c r="X1742" s="498" t="s">
        <v>411</v>
      </c>
      <c r="Z1742" s="286"/>
    </row>
    <row r="1743" spans="23:26">
      <c r="W1743" s="493" t="s">
        <v>495</v>
      </c>
      <c r="X1743" s="498" t="s">
        <v>1955</v>
      </c>
      <c r="Z1743" s="286"/>
    </row>
    <row r="1744" spans="23:26">
      <c r="W1744" s="493" t="s">
        <v>495</v>
      </c>
      <c r="X1744" s="498" t="s">
        <v>1956</v>
      </c>
      <c r="Z1744" s="286"/>
    </row>
    <row r="1745" spans="23:26">
      <c r="W1745" s="493" t="s">
        <v>495</v>
      </c>
      <c r="X1745" s="498" t="s">
        <v>1957</v>
      </c>
      <c r="Z1745" s="286"/>
    </row>
    <row r="1746" spans="23:26">
      <c r="W1746" s="493" t="s">
        <v>495</v>
      </c>
      <c r="X1746" s="498" t="s">
        <v>1958</v>
      </c>
      <c r="Z1746" s="286"/>
    </row>
    <row r="1747" spans="23:26">
      <c r="W1747" s="493" t="s">
        <v>495</v>
      </c>
      <c r="X1747" s="498" t="s">
        <v>1629</v>
      </c>
      <c r="Z1747" s="286"/>
    </row>
    <row r="1748" spans="23:26">
      <c r="W1748" s="493" t="s">
        <v>495</v>
      </c>
      <c r="X1748" s="498" t="s">
        <v>1598</v>
      </c>
      <c r="Z1748" s="286"/>
    </row>
    <row r="1749" spans="23:26" ht="14.25">
      <c r="W1749" s="494" t="s">
        <v>495</v>
      </c>
      <c r="X1749" s="499" t="s">
        <v>1021</v>
      </c>
      <c r="Z1749" s="286"/>
    </row>
    <row r="1750" spans="23:26">
      <c r="W1750" s="63"/>
      <c r="X1750" s="63"/>
      <c r="Z1750" s="286"/>
    </row>
    <row r="1751" spans="23:26">
      <c r="W1751" s="63"/>
      <c r="X1751" s="63"/>
      <c r="Z1751" s="286"/>
    </row>
    <row r="1752" spans="23:26">
      <c r="W1752" s="63"/>
      <c r="X1752" s="63"/>
      <c r="Z1752" s="286"/>
    </row>
    <row r="1753" spans="23:26">
      <c r="W1753" s="63"/>
      <c r="X1753" s="63"/>
      <c r="Z1753" s="286"/>
    </row>
    <row r="1754" spans="23:26">
      <c r="W1754" s="63"/>
      <c r="X1754" s="63"/>
      <c r="Z1754" s="286"/>
    </row>
    <row r="1755" spans="23:26">
      <c r="W1755" s="63"/>
      <c r="X1755" s="63"/>
      <c r="Z1755" s="286"/>
    </row>
    <row r="1756" spans="23:26">
      <c r="W1756" s="63"/>
      <c r="X1756" s="63"/>
      <c r="Z1756" s="286"/>
    </row>
    <row r="1757" spans="23:26">
      <c r="W1757" s="63"/>
      <c r="X1757" s="63"/>
      <c r="Z1757" s="286"/>
    </row>
    <row r="1758" spans="23:26">
      <c r="W1758" s="63"/>
      <c r="X1758" s="63"/>
      <c r="Z1758" s="286"/>
    </row>
    <row r="1759" spans="23:26">
      <c r="W1759" s="63"/>
      <c r="X1759" s="63"/>
      <c r="Z1759" s="286"/>
    </row>
    <row r="1760" spans="23:26">
      <c r="W1760" s="63"/>
      <c r="X1760" s="63"/>
      <c r="Z1760" s="286"/>
    </row>
    <row r="1761" spans="23:26">
      <c r="W1761" s="63"/>
      <c r="X1761" s="63"/>
      <c r="Z1761" s="286"/>
    </row>
  </sheetData>
  <sheetProtection password="CC26" sheet="1" objects="1" scenarios="1"/>
  <mergeCells count="8">
    <mergeCell ref="C2:E2"/>
    <mergeCell ref="G2:L2"/>
    <mergeCell ref="M2:R2"/>
    <mergeCell ref="G3:I3"/>
    <mergeCell ref="A2:A3"/>
    <mergeCell ref="B2:B3"/>
    <mergeCell ref="F2:F3"/>
    <mergeCell ref="S2:S3"/>
  </mergeCells>
  <phoneticPr fontId="34"/>
  <printOptions horizontalCentered="1"/>
  <pageMargins left="0.39370078740157483" right="0.39370078740157483" top="0.78740157480314965" bottom="0.39370078740157483" header="0.51181102362204722" footer="0.51181102362204722"/>
  <pageSetup paperSize="9" fitToWidth="0" fitToHeight="1" orientation="portrait"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50226FE4-3064-4BB9-9D61-8064A404777B}"/>
</file>

<file path=customXml/itemProps3.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別記第４号様式（基本情報入力シート）</vt:lpstr>
      <vt:lpstr>別記第４号様式①（交付金　総括表）</vt:lpstr>
      <vt:lpstr>別記第４号様式②（交付金　個票）</vt:lpstr>
      <vt:lpstr>【参考】数式用</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2025-02-07T10:24:26Z</dcterms:created>
  <dcterms:modified xsi:type="dcterms:W3CDTF">2026-07-17T07:38:59Z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0x010100B46734693C3A90448B89DA794EB2C0AC</vt:lpwstr>
  </property>
  <property fmtid="{D5CDD505-2E9C-101B-9397-08002B2CF9AE}" pid="3" name="MediaServiceImageTags">
    <vt:lpwstr/>
  </property>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2026-07-17T07:38:59Z</vt:filetime>
  </property>
</Properties>
</file>