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3040" windowHeight="8736" tabRatio="876" firstSheet="4" activeTab="4"/>
  </bookViews>
  <sheets>
    <sheet name="プルダウン" sheetId="188" state="hidden" r:id="rId1"/>
    <sheet name="計算方法早見表" sheetId="140" state="hidden" r:id="rId2"/>
    <sheet name="数式用" sheetId="142" state="hidden" r:id="rId3"/>
    <sheet name="事業リスト（ＢＤ１）" sheetId="114" state="hidden" r:id="rId4"/>
    <sheet name="第1号様式（交付申請）" sheetId="12" r:id="rId5"/>
    <sheet name="別紙１" sheetId="190" r:id="rId6"/>
    <sheet name="別紙２" sheetId="192" r:id="rId7"/>
    <sheet name="別紙３　歳入歳出予算書抄本" sheetId="1" r:id="rId8"/>
    <sheet name="第２号様式（変更・中止・廃止）" sheetId="2" r:id="rId9"/>
    <sheet name="第３号様式（仕入控除）" sheetId="3" r:id="rId10"/>
    <sheet name="第４号様式（概算払）" sheetId="8" r:id="rId11"/>
    <sheet name="第５号様式（実績報告）" sheetId="4" r:id="rId12"/>
    <sheet name="別紙１ (2)" sheetId="5" r:id="rId13"/>
    <sheet name="別紙２ (2)" sheetId="6" r:id="rId14"/>
    <sheet name="別紙３　歳入歳出決算書抄本" sheetId="7" r:id="rId15"/>
  </sheets>
  <externalReferences>
    <externalReference r:id="rId16"/>
  </externalReferences>
  <definedNames>
    <definedName name="こ" hidden="1">#REF!</definedName>
    <definedName name="こ" localSheetId="5" hidden="1">#REF!</definedName>
    <definedName name="こ」" hidden="1">#REF!</definedName>
    <definedName name="こ」" localSheetId="12" hidden="1">#REF!</definedName>
    <definedName name="あ" hidden="1">#REF!</definedName>
    <definedName name="あ" localSheetId="12" hidden="1">#REF!</definedName>
    <definedName name="あ" localSheetId="5" hidden="1">#REF!</definedName>
    <definedName name="こ」" localSheetId="5" hidden="1">#REF!</definedName>
    <definedName name="こ」" localSheetId="6" hidden="1">#REF!</definedName>
    <definedName name="あ" localSheetId="6" hidden="1">#REF!</definedName>
    <definedName name="別紙１７" hidden="1">#REF!</definedName>
    <definedName name="別紙１７" localSheetId="6" hidden="1">#REF!</definedName>
    <definedName name="別紙３１" hidden="1">#REF!</definedName>
    <definedName name="別紙３１" localSheetId="6" hidden="1">#REF!</definedName>
    <definedName name="こ" localSheetId="6" hidden="1">#REF!</definedName>
    <definedName name="_Key2" hidden="1">#REF!</definedName>
    <definedName name="_Key2" localSheetId="12" hidden="1">#REF!</definedName>
    <definedName name="い" hidden="1">#REF!</definedName>
    <definedName name="い" localSheetId="6" hidden="1">#REF!</definedName>
    <definedName name="_Key2" localSheetId="5" hidden="1">#REF!</definedName>
    <definedName name="い" localSheetId="13" hidden="1">#REF!</definedName>
    <definedName name="別紙１７" localSheetId="12" hidden="1">#REF!</definedName>
    <definedName name="こ" localSheetId="12" hidden="1">#REF!</definedName>
    <definedName name="ｌ" hidden="1">#REF!</definedName>
    <definedName name="ｌ" localSheetId="12" hidden="1">#REF!</definedName>
    <definedName name="い" localSheetId="12" hidden="1">#REF!</definedName>
    <definedName name="aaaaaaaaaaaaaaaaaa" hidden="1">#REF!</definedName>
    <definedName name="aaaaaaaaaaaaaaaaaa" localSheetId="12" hidden="1">#REF!</definedName>
    <definedName name="別紙３１" localSheetId="12" hidden="1">#REF!</definedName>
    <definedName name="_Key1" hidden="1">#REF!</definedName>
    <definedName name="_Key1" localSheetId="12" hidden="1">#REF!</definedName>
    <definedName name="_Sort" hidden="1">#REF!</definedName>
    <definedName name="_Sort" localSheetId="12" hidden="1">#REF!</definedName>
    <definedName name="E" hidden="1">#REF!</definedName>
    <definedName name="E" localSheetId="12" hidden="1">#REF!</definedName>
    <definedName name="あ" localSheetId="13" hidden="1">#REF!</definedName>
    <definedName name="_Key2" localSheetId="13" hidden="1">#REF!</definedName>
    <definedName name="こ」" localSheetId="13" hidden="1">#REF!</definedName>
    <definedName name="ｌ" localSheetId="13" hidden="1">#REF!</definedName>
    <definedName name="こ" localSheetId="13" hidden="1">#REF!</definedName>
    <definedName name="別紙１７" localSheetId="13" hidden="1">#REF!</definedName>
    <definedName name="別紙３１" localSheetId="13" hidden="1">#REF!</definedName>
    <definedName name="E" localSheetId="13" hidden="1">#REF!</definedName>
    <definedName name="aaaaaaaaaaaaaaaaaa" localSheetId="13" hidden="1">#REF!</definedName>
    <definedName name="_Key1" localSheetId="13" hidden="1">#REF!</definedName>
    <definedName name="_Sort" localSheetId="13" hidden="1">#REF!</definedName>
    <definedName name="aaaaaaaaaaaaaaaaaa" localSheetId="5" hidden="1">#REF!</definedName>
    <definedName name="別紙１７" localSheetId="5" hidden="1">#REF!</definedName>
    <definedName name="ｌ" localSheetId="5" hidden="1">#REF!</definedName>
    <definedName name="い" localSheetId="5" hidden="1">#REF!</definedName>
    <definedName name="別紙３１" localSheetId="5" hidden="1">#REF!</definedName>
    <definedName name="_Key1" localSheetId="5" hidden="1">#REF!</definedName>
    <definedName name="_Sort" localSheetId="5" hidden="1">#REF!</definedName>
    <definedName name="E" localSheetId="5" hidden="1">#REF!</definedName>
    <definedName name="_Key2" localSheetId="6" hidden="1">#REF!</definedName>
    <definedName name="ｌ" localSheetId="6" hidden="1">#REF!</definedName>
    <definedName name="E" localSheetId="6" hidden="1">#REF!</definedName>
    <definedName name="aaaaaaaaaaaaaaaaaa" localSheetId="6" hidden="1">#REF!</definedName>
    <definedName name="_Key1" localSheetId="6" hidden="1">#REF!</definedName>
    <definedName name="_Sort" localSheetId="6" hidden="1">#REF!</definedName>
    <definedName name="_xlnm._FilterDatabase" localSheetId="2" hidden="1">数式用!$A$2:$I$120</definedName>
    <definedName name="事業分類">'[1]事業分類・区分'!$B$2:$H$2</definedName>
    <definedName name="_Order1" hidden="1">255</definedName>
    <definedName name="_Order2" hidden="1">255</definedName>
    <definedName name="_xlnm.Print_Area" localSheetId="8">'第２号様式（変更・中止・廃止）'!$A$1:$I$31</definedName>
    <definedName name="_xlnm.Print_Area" localSheetId="9">'第３号様式（仕入控除）'!$A$1:$I$31</definedName>
    <definedName name="_xlnm.Print_Area" localSheetId="11">'第５号様式（実績報告）'!$A$1:$I$28</definedName>
    <definedName name="_xlnm.Print_Area" localSheetId="12">'別紙１ (2)'!$A$1:$J$47</definedName>
    <definedName name="_xlnm.Print_Area" localSheetId="13">'別紙２ (2)'!$A$1:$G$26</definedName>
    <definedName name="_xlnm.Print_Area" localSheetId="10">'第４号様式（概算払）'!$A$1:$I$31</definedName>
    <definedName name="_xlnm.Print_Area" localSheetId="4">'第1号様式（交付申請）'!$A$1:$I$35</definedName>
    <definedName name="_xlnm.Print_Area" localSheetId="3">'事業リスト（ＢＤ１）'!$A$1:$R$42</definedName>
    <definedName name="_xlnm.Print_Area" localSheetId="1">計算方法早見表!$A$1:$Q$23</definedName>
    <definedName name="_xlnm.Print_Area" localSheetId="2">数式用!$A$1:$H$127</definedName>
    <definedName name="_xlnm.Print_Area" localSheetId="5">別紙１!$A$1:$J$48</definedName>
    <definedName name="_xlnm.Print_Area" localSheetId="6">別紙２!$A$1:$G$26</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厚生労働省ネットワークシステム</author>
  </authors>
  <commentList>
    <comment ref="A1" authorId="0">
      <text>
        <r>
          <rPr>
            <b/>
            <sz val="9"/>
            <color indexed="81"/>
            <rFont val="ＭＳ Ｐゴシック"/>
          </rPr>
          <t>事業者に送付する際、このシートは非表示</t>
        </r>
      </text>
    </comment>
  </commentList>
</comments>
</file>

<file path=xl/comments2.xml><?xml version="1.0" encoding="utf-8"?>
<comments xmlns="http://schemas.openxmlformats.org/spreadsheetml/2006/main">
  <authors>
    <author>425061</author>
  </authors>
  <commentList>
    <comment ref="F13" authorId="0">
      <text>
        <r>
          <rPr>
            <sz val="11"/>
            <color theme="1"/>
            <rFont val="ＭＳ Ｐゴシック"/>
          </rPr>
          <t>記入例
医療法人〇〇会〇〇病院
院長　〇〇　〇〇</t>
        </r>
      </text>
    </comment>
    <comment ref="A30" authorId="0">
      <text>
        <r>
          <rPr>
            <sz val="11"/>
            <color theme="1"/>
            <rFont val="ＭＳ Ｐゴシック"/>
          </rPr>
          <t>・購入する書籍のカタログやWebページのコピー
・研修の受講料や日程の分かる予定表のコピー
・他病院での研修スケジュール表
・病院で定めた旅費の支出基準　など
※実績報告時には領収書等の写しを添付していただきます。様式５にコメントを入れていますのでご準備をお願いします。</t>
        </r>
      </text>
    </comment>
    <comment ref="G6" authorId="0">
      <text>
        <r>
          <rPr>
            <sz val="11"/>
            <color theme="1"/>
            <rFont val="ＭＳ Ｐゴシック"/>
          </rPr>
          <t>文書番号があれば記入してください。</t>
        </r>
      </text>
    </comment>
  </commentList>
</comments>
</file>

<file path=xl/comments3.xml><?xml version="1.0" encoding="utf-8"?>
<comments xmlns="http://schemas.openxmlformats.org/spreadsheetml/2006/main">
  <authors>
    <author>425061</author>
  </authors>
  <commentList>
    <comment ref="G15" authorId="0">
      <text>
        <r>
          <rPr>
            <sz val="11"/>
            <color theme="1"/>
            <rFont val="ＭＳ Ｐゴシック"/>
          </rPr>
          <t>記入例
香川県高松市（1泊２日）15,000円×２回×１人
高知市（日帰り）1,800円×３回×２人</t>
        </r>
      </text>
    </comment>
    <comment ref="G16" authorId="0">
      <text>
        <r>
          <rPr>
            <sz val="11"/>
            <color theme="1"/>
            <rFont val="ＭＳ Ｐゴシック"/>
          </rPr>
          <t xml:space="preserve">記入例
内科●●研修受講料（2日間）　50,000円×1回×1人
</t>
        </r>
      </text>
    </comment>
    <comment ref="G19" authorId="0">
      <text>
        <r>
          <rPr>
            <sz val="11"/>
            <color theme="1"/>
            <rFont val="ＭＳ Ｐゴシック"/>
          </rPr>
          <t>記入例
●●専門書　25,000円
月間●●購読料（12月分）　40,000円</t>
        </r>
      </text>
    </comment>
    <comment ref="G25" authorId="0">
      <text>
        <r>
          <rPr>
            <sz val="11"/>
            <color theme="1"/>
            <rFont val="ＭＳ Ｐゴシック"/>
          </rPr>
          <t>その他認定医の医療提供に関する知見を広げるために支出した経費があれば記入してください。</t>
        </r>
      </text>
    </comment>
    <comment ref="E35" authorId="0">
      <text>
        <r>
          <rPr>
            <sz val="11"/>
            <color theme="1"/>
            <rFont val="ＭＳ Ｐゴシック"/>
          </rPr>
          <t>勤務月数は,認定を受けてから年度末までの勤務月数を記入してください。
（暦日で２分の１以上在職した月を1月として積算）</t>
        </r>
      </text>
    </comment>
  </commentList>
</comments>
</file>

<file path=xl/comments4.xml><?xml version="1.0" encoding="utf-8"?>
<comments xmlns="http://schemas.openxmlformats.org/spreadsheetml/2006/main">
  <authors>
    <author>425061</author>
  </authors>
  <commentList>
    <comment ref="A28" authorId="0">
      <text>
        <r>
          <rPr>
            <sz val="11"/>
            <color theme="1"/>
            <rFont val="ＭＳ Ｐゴシック"/>
          </rPr>
          <t>添付していただきたい書類
　・研修受講費・専門書購入費等の領収書写し
　・購入した専門書の写真
　・旅費の支給明細等認定医師への旅費の支給が分かる資料</t>
        </r>
      </text>
    </comment>
  </commentList>
</comments>
</file>

<file path=xl/comments5.xml><?xml version="1.0" encoding="utf-8"?>
<comments xmlns="http://schemas.openxmlformats.org/spreadsheetml/2006/main">
  <authors>
    <author>425061</author>
  </authors>
  <commentList>
    <comment ref="G15" authorId="0">
      <text>
        <r>
          <rPr>
            <sz val="11"/>
            <color theme="1"/>
            <rFont val="ＭＳ Ｐゴシック"/>
          </rPr>
          <t>記入例
香川県高松市（1泊２日）15,000円×２回×１人
高知市（日帰り）1,800円×３回×２人</t>
        </r>
      </text>
    </comment>
    <comment ref="G16" authorId="0">
      <text>
        <r>
          <rPr>
            <sz val="11"/>
            <color theme="1"/>
            <rFont val="ＭＳ Ｐゴシック"/>
          </rPr>
          <t xml:space="preserve">記入例
内科●●研修受講料（2日間）　50,000円×1回×1人
</t>
        </r>
      </text>
    </comment>
    <comment ref="G19" authorId="0">
      <text>
        <r>
          <rPr>
            <sz val="11"/>
            <color theme="1"/>
            <rFont val="ＭＳ Ｐゴシック"/>
          </rPr>
          <t>記入例
●●専門書　25,000円
月間●●購読料（12月分）　40,000円</t>
        </r>
      </text>
    </comment>
    <comment ref="G25" authorId="0">
      <text>
        <r>
          <rPr>
            <sz val="11"/>
            <color theme="1"/>
            <rFont val="ＭＳ Ｐゴシック"/>
          </rPr>
          <t>その他認定医の医療提供に関する知見を広げるために支出した経費があれば記入してください。</t>
        </r>
      </text>
    </comment>
    <comment ref="E34" authorId="0">
      <text>
        <r>
          <rPr>
            <sz val="11"/>
            <color theme="1"/>
            <rFont val="ＭＳ Ｐゴシック"/>
          </rPr>
          <t>勤務月数は,認定を受けてから年度末までの勤務月数を記入してください。
（暦日で２分の１以上在職した月を1月として積算）</t>
        </r>
      </text>
    </comment>
  </commentList>
</comments>
</file>

<file path=xl/sharedStrings.xml><?xml version="1.0" encoding="utf-8"?>
<sst xmlns="http://schemas.openxmlformats.org/spreadsheetml/2006/main" xmlns:r="http://schemas.openxmlformats.org/officeDocument/2006/relationships" count="389" uniqueCount="389">
  <si>
    <t>千葉県</t>
  </si>
  <si>
    <t>勤務月数</t>
    <rPh sb="0" eb="2">
      <t>キンム</t>
    </rPh>
    <rPh sb="2" eb="4">
      <t>ゲッスウ</t>
    </rPh>
    <phoneticPr fontId="27"/>
  </si>
  <si>
    <t>対象経費</t>
  </si>
  <si>
    <t>7.沖縄県が補助するへき地診療所運営事業(5以外)</t>
  </si>
  <si>
    <t>別紙１</t>
    <rPh sb="0" eb="2">
      <t>ベッシ</t>
    </rPh>
    <phoneticPr fontId="27"/>
  </si>
  <si>
    <t>支出予定額</t>
    <rPh sb="0" eb="2">
      <t>シシュツ</t>
    </rPh>
    <rPh sb="2" eb="5">
      <t>ヨテイガク</t>
    </rPh>
    <phoneticPr fontId="27"/>
  </si>
  <si>
    <t>小　　計</t>
    <rPh sb="0" eb="1">
      <t>ショウ</t>
    </rPh>
    <rPh sb="3" eb="4">
      <t>ケイ</t>
    </rPh>
    <phoneticPr fontId="27"/>
  </si>
  <si>
    <t>イ</t>
  </si>
  <si>
    <t>円</t>
    <rPh sb="0" eb="1">
      <t>エン</t>
    </rPh>
    <phoneticPr fontId="27"/>
  </si>
  <si>
    <t>区分</t>
    <rPh sb="0" eb="2">
      <t>クブン</t>
    </rPh>
    <phoneticPr fontId="27"/>
  </si>
  <si>
    <t>Z=MIN(J,Y)</t>
  </si>
  <si>
    <t>D=MIN(A,B)</t>
  </si>
  <si>
    <t>防災訓練等参加支援事業</t>
    <rPh sb="0" eb="2">
      <t>ボウサイ</t>
    </rPh>
    <rPh sb="2" eb="4">
      <t>クンレン</t>
    </rPh>
    <rPh sb="4" eb="5">
      <t>トウ</t>
    </rPh>
    <rPh sb="5" eb="7">
      <t>サンカ</t>
    </rPh>
    <rPh sb="7" eb="9">
      <t>シエン</t>
    </rPh>
    <rPh sb="9" eb="11">
      <t>ジギョウ</t>
    </rPh>
    <phoneticPr fontId="27"/>
  </si>
  <si>
    <t>B</t>
  </si>
  <si>
    <t>基準額</t>
  </si>
  <si>
    <t>残額</t>
    <rPh sb="0" eb="2">
      <t>ザンガク</t>
    </rPh>
    <phoneticPr fontId="27"/>
  </si>
  <si>
    <t>別記</t>
  </si>
  <si>
    <t>申請年度における在職期間</t>
    <rPh sb="0" eb="2">
      <t>シンセイ</t>
    </rPh>
    <rPh sb="2" eb="4">
      <t>ネンド</t>
    </rPh>
    <rPh sb="8" eb="10">
      <t>ザイショク</t>
    </rPh>
    <rPh sb="10" eb="12">
      <t>キカン</t>
    </rPh>
    <phoneticPr fontId="27"/>
  </si>
  <si>
    <t>b</t>
  </si>
  <si>
    <t>（別紙２３）</t>
    <rPh sb="1" eb="3">
      <t>ベッシ</t>
    </rPh>
    <phoneticPr fontId="27"/>
  </si>
  <si>
    <t>（別紙４）</t>
    <rPh sb="1" eb="3">
      <t>ベッシ</t>
    </rPh>
    <phoneticPr fontId="27"/>
  </si>
  <si>
    <t>大阪府</t>
  </si>
  <si>
    <t>鳥取県</t>
  </si>
  <si>
    <t>へき地保健指導所運営事業</t>
    <rPh sb="2" eb="3">
      <t>チ</t>
    </rPh>
    <rPh sb="3" eb="5">
      <t>ホケン</t>
    </rPh>
    <rPh sb="5" eb="7">
      <t>シドウ</t>
    </rPh>
    <rPh sb="7" eb="8">
      <t>ショ</t>
    </rPh>
    <rPh sb="8" eb="10">
      <t>ウンエイ</t>
    </rPh>
    <rPh sb="10" eb="12">
      <t>ジギョウ</t>
    </rPh>
    <phoneticPr fontId="27"/>
  </si>
  <si>
    <r>
      <t>(</t>
    </r>
    <r>
      <rPr>
        <sz val="10.5"/>
        <color rgb="FF000000"/>
        <rFont val="ＭＳ 明朝"/>
      </rPr>
      <t>１)　歳入歳出予算書（見込み）の抄本</t>
    </r>
  </si>
  <si>
    <t>-</t>
  </si>
  <si>
    <t>外国人患者に対する医療提供体制整備等推進等事業</t>
    <rPh sb="0" eb="2">
      <t>ガイコク</t>
    </rPh>
    <rPh sb="2" eb="3">
      <t>ジン</t>
    </rPh>
    <rPh sb="3" eb="5">
      <t>カンジャ</t>
    </rPh>
    <rPh sb="6" eb="7">
      <t>タイ</t>
    </rPh>
    <rPh sb="9" eb="11">
      <t>イリョウ</t>
    </rPh>
    <rPh sb="11" eb="13">
      <t>テイキョウ</t>
    </rPh>
    <rPh sb="13" eb="15">
      <t>タイセイ</t>
    </rPh>
    <rPh sb="15" eb="17">
      <t>セイビ</t>
    </rPh>
    <rPh sb="17" eb="18">
      <t>トウ</t>
    </rPh>
    <rPh sb="18" eb="20">
      <t>スイシン</t>
    </rPh>
    <rPh sb="20" eb="21">
      <t>トウ</t>
    </rPh>
    <rPh sb="21" eb="23">
      <t>ジギョウ</t>
    </rPh>
    <phoneticPr fontId="27"/>
  </si>
  <si>
    <t>静岡県</t>
  </si>
  <si>
    <t>選定額</t>
    <rPh sb="0" eb="2">
      <t>センテイ</t>
    </rPh>
    <rPh sb="2" eb="3">
      <t>ガク</t>
    </rPh>
    <phoneticPr fontId="27"/>
  </si>
  <si>
    <t>Z=J*W</t>
  </si>
  <si>
    <t>E</t>
  </si>
  <si>
    <t>（別紙２）</t>
    <rPh sb="1" eb="3">
      <t>ベッシ</t>
    </rPh>
    <phoneticPr fontId="27"/>
  </si>
  <si>
    <t>J=H*W1</t>
  </si>
  <si>
    <t>へき地診療所医師派遣強化事業</t>
    <rPh sb="2" eb="3">
      <t>チ</t>
    </rPh>
    <rPh sb="3" eb="6">
      <t>シンリョウショ</t>
    </rPh>
    <rPh sb="6" eb="8">
      <t>イシ</t>
    </rPh>
    <rPh sb="8" eb="10">
      <t>ハケン</t>
    </rPh>
    <rPh sb="10" eb="12">
      <t>キョウカ</t>
    </rPh>
    <rPh sb="12" eb="14">
      <t>ジギョウ</t>
    </rPh>
    <phoneticPr fontId="27"/>
  </si>
  <si>
    <t>旅費</t>
    <rPh sb="0" eb="2">
      <t>リョヒ</t>
    </rPh>
    <phoneticPr fontId="27"/>
  </si>
  <si>
    <t>（別紙７）</t>
    <rPh sb="1" eb="3">
      <t>ベッシ</t>
    </rPh>
    <phoneticPr fontId="27"/>
  </si>
  <si>
    <t>２　経費所要額調（別紙１のとおり）</t>
  </si>
  <si>
    <t>医療施設耐震化促進事業</t>
    <rPh sb="0" eb="2">
      <t>イリョウ</t>
    </rPh>
    <rPh sb="2" eb="4">
      <t>シセツ</t>
    </rPh>
    <rPh sb="4" eb="7">
      <t>タイシンカ</t>
    </rPh>
    <rPh sb="7" eb="9">
      <t>ソクシン</t>
    </rPh>
    <rPh sb="9" eb="11">
      <t>ジギョウ</t>
    </rPh>
    <phoneticPr fontId="27"/>
  </si>
  <si>
    <t>認定制度を活用した医師少数区域等における勤務の推進事業</t>
  </si>
  <si>
    <t>愛知県</t>
  </si>
  <si>
    <t>所　要　額　精　算　書</t>
    <rPh sb="0" eb="1">
      <t>トコロ</t>
    </rPh>
    <rPh sb="2" eb="3">
      <t>ヨウ</t>
    </rPh>
    <rPh sb="4" eb="5">
      <t>ガク</t>
    </rPh>
    <rPh sb="6" eb="7">
      <t>セイ</t>
    </rPh>
    <rPh sb="8" eb="9">
      <t>サン</t>
    </rPh>
    <rPh sb="10" eb="11">
      <t>ショ</t>
    </rPh>
    <phoneticPr fontId="27"/>
  </si>
  <si>
    <t>（別紙２２）</t>
    <rPh sb="1" eb="3">
      <t>ベッシ</t>
    </rPh>
    <phoneticPr fontId="27"/>
  </si>
  <si>
    <t>J=H*W</t>
  </si>
  <si>
    <t>4.都道府県が公的5団体に補助する事業（5を除く）</t>
    <rPh sb="22" eb="23">
      <t>ノゾ</t>
    </rPh>
    <phoneticPr fontId="27"/>
  </si>
  <si>
    <t>⑥</t>
  </si>
  <si>
    <t>口腔保健支援センター設置推進事業</t>
    <rPh sb="0" eb="2">
      <t>コウクウ</t>
    </rPh>
    <rPh sb="2" eb="4">
      <t>ホケン</t>
    </rPh>
    <rPh sb="4" eb="6">
      <t>シエン</t>
    </rPh>
    <rPh sb="10" eb="12">
      <t>セッチ</t>
    </rPh>
    <rPh sb="12" eb="14">
      <t>スイシン</t>
    </rPh>
    <rPh sb="14" eb="16">
      <t>ジギョウ</t>
    </rPh>
    <phoneticPr fontId="27"/>
  </si>
  <si>
    <t>（県補助金）</t>
    <rPh sb="1" eb="2">
      <t>けん</t>
    </rPh>
    <rPh sb="2" eb="5">
      <t>ほじょきん</t>
    </rPh>
    <phoneticPr fontId="42" type="Hiragana"/>
  </si>
  <si>
    <t>救急医療体制強化事業</t>
    <rPh sb="0" eb="2">
      <t>キュウキュウ</t>
    </rPh>
    <rPh sb="2" eb="4">
      <t>イリョウ</t>
    </rPh>
    <rPh sb="4" eb="6">
      <t>タイセイ</t>
    </rPh>
    <rPh sb="6" eb="8">
      <t>キョウカ</t>
    </rPh>
    <rPh sb="8" eb="10">
      <t>ジギョウ</t>
    </rPh>
    <phoneticPr fontId="27"/>
  </si>
  <si>
    <t>Z=L*W2</t>
  </si>
  <si>
    <t>（別紙２０）</t>
    <rPh sb="1" eb="3">
      <t>ベッシ</t>
    </rPh>
    <phoneticPr fontId="27"/>
  </si>
  <si>
    <t>山形県</t>
  </si>
  <si>
    <t>③</t>
  </si>
  <si>
    <t>（別紙２９）</t>
    <rPh sb="1" eb="3">
      <t>ベッシ</t>
    </rPh>
    <phoneticPr fontId="27"/>
  </si>
  <si>
    <t>⑬</t>
  </si>
  <si>
    <t>カ</t>
  </si>
  <si>
    <t>栃木県</t>
  </si>
  <si>
    <t>合　　計</t>
    <rPh sb="0" eb="1">
      <t>ア</t>
    </rPh>
    <rPh sb="3" eb="4">
      <t>ケイ</t>
    </rPh>
    <phoneticPr fontId="27"/>
  </si>
  <si>
    <t>ICTを活用した産科医師少数地域に対する妊産婦モニタリング事業</t>
    <rPh sb="4" eb="6">
      <t>カツヨウ</t>
    </rPh>
    <rPh sb="8" eb="10">
      <t>サンカ</t>
    </rPh>
    <rPh sb="10" eb="12">
      <t>イシ</t>
    </rPh>
    <rPh sb="12" eb="14">
      <t>ショウスウ</t>
    </rPh>
    <rPh sb="14" eb="16">
      <t>チイキ</t>
    </rPh>
    <rPh sb="17" eb="18">
      <t>タイ</t>
    </rPh>
    <rPh sb="20" eb="23">
      <t>ニンサンプ</t>
    </rPh>
    <rPh sb="29" eb="31">
      <t>ジギョウ</t>
    </rPh>
    <phoneticPr fontId="27"/>
  </si>
  <si>
    <t>J=MIN(H,Y)</t>
  </si>
  <si>
    <t>認定番号</t>
    <rPh sb="0" eb="2">
      <t>ニンテイ</t>
    </rPh>
    <rPh sb="2" eb="4">
      <t>バンゴウ</t>
    </rPh>
    <phoneticPr fontId="27"/>
  </si>
  <si>
    <t>専門医認定支援事業</t>
    <rPh sb="0" eb="3">
      <t>センモンイ</t>
    </rPh>
    <rPh sb="3" eb="5">
      <t>ニンテイ</t>
    </rPh>
    <rPh sb="5" eb="7">
      <t>シエン</t>
    </rPh>
    <rPh sb="7" eb="9">
      <t>ジギョウ</t>
    </rPh>
    <phoneticPr fontId="27"/>
  </si>
  <si>
    <t>（注１）その他欄は補助対象以外の経費を計上してください。</t>
  </si>
  <si>
    <t/>
  </si>
  <si>
    <t>合計</t>
    <rPh sb="0" eb="2">
      <t>ゴウケイ</t>
    </rPh>
    <phoneticPr fontId="27"/>
  </si>
  <si>
    <t>計</t>
    <rPh sb="0" eb="1">
      <t>ケイ</t>
    </rPh>
    <phoneticPr fontId="27"/>
  </si>
  <si>
    <t>（別紙２６）</t>
    <rPh sb="1" eb="3">
      <t>ベッシ</t>
    </rPh>
    <phoneticPr fontId="27"/>
  </si>
  <si>
    <r>
      <t>(</t>
    </r>
    <r>
      <rPr>
        <sz val="10.5"/>
        <color rgb="FF000000"/>
        <rFont val="ＭＳ 明朝"/>
      </rPr>
      <t>２) 県税の滞納がない旨を証する証明書
　　　　　　　　　　　　又は
　　 県税完納情報の提供に係る同意書（※１）及び本人確認書類の写し（※２）
　　　※１：税務課が別に定める「県税完納情報提供事務処理要綱」における第４号様式。
　　　※２：補助事業者が個人の場合は、マイナンバーカード、運転免許証、健康保険証の写し等。補助
　　　　　　事業者が法人の場合は、法人代表者のマイナンバーカード、運転免許証、健康保険証の写し
　　　　　　等。
　　　　　　（注）マイナンバーカードは表面のみコピー（裏面はマイナンバーの表示があるため、提出
　　　　　　　　　は不可とする。）、健康保険証の保険者番号及び被保険者等記号・番号は復元できな
　　　　　　　　　い程度にマスキング処理を施す等してください。</t>
    </r>
    <rPh sb="17" eb="20">
      <t>ショウメイショ</t>
    </rPh>
    <rPh sb="33" eb="34">
      <t>マタ</t>
    </rPh>
    <rPh sb="39" eb="41">
      <t>ケンゼイ</t>
    </rPh>
    <rPh sb="41" eb="43">
      <t>カンノウ</t>
    </rPh>
    <rPh sb="43" eb="45">
      <t>ジョウホウ</t>
    </rPh>
    <rPh sb="46" eb="48">
      <t>テイキョウ</t>
    </rPh>
    <rPh sb="49" eb="50">
      <t>カカ</t>
    </rPh>
    <rPh sb="51" eb="54">
      <t>ドウイショ</t>
    </rPh>
    <rPh sb="58" eb="59">
      <t>オヨ</t>
    </rPh>
    <rPh sb="60" eb="62">
      <t>ホンニン</t>
    </rPh>
    <rPh sb="62" eb="64">
      <t>カクニン</t>
    </rPh>
    <rPh sb="64" eb="66">
      <t>ショルイ</t>
    </rPh>
    <rPh sb="67" eb="68">
      <t>ウツ</t>
    </rPh>
    <rPh sb="80" eb="83">
      <t>ゼイムカ</t>
    </rPh>
    <rPh sb="84" eb="85">
      <t>ベツ</t>
    </rPh>
    <rPh sb="86" eb="87">
      <t>サダ</t>
    </rPh>
    <rPh sb="90" eb="92">
      <t>ケンゼイ</t>
    </rPh>
    <rPh sb="92" eb="94">
      <t>カンノウ</t>
    </rPh>
    <rPh sb="94" eb="96">
      <t>ジョウホウ</t>
    </rPh>
    <rPh sb="96" eb="98">
      <t>テイキョウ</t>
    </rPh>
    <rPh sb="98" eb="100">
      <t>ジム</t>
    </rPh>
    <rPh sb="100" eb="102">
      <t>ショリ</t>
    </rPh>
    <rPh sb="102" eb="104">
      <t>ヨウコウ</t>
    </rPh>
    <rPh sb="109" eb="110">
      <t>ダイ</t>
    </rPh>
    <rPh sb="111" eb="112">
      <t>ゴウ</t>
    </rPh>
    <rPh sb="112" eb="114">
      <t>ヨウシキ</t>
    </rPh>
    <rPh sb="122" eb="124">
      <t>ホジョ</t>
    </rPh>
    <rPh sb="124" eb="127">
      <t>ジギョウシャ</t>
    </rPh>
    <rPh sb="128" eb="130">
      <t>コジン</t>
    </rPh>
    <rPh sb="131" eb="133">
      <t>バアイ</t>
    </rPh>
    <rPh sb="145" eb="147">
      <t>ウンテン</t>
    </rPh>
    <rPh sb="147" eb="150">
      <t>メンキョショウ</t>
    </rPh>
    <rPh sb="151" eb="153">
      <t>ケンコウ</t>
    </rPh>
    <rPh sb="153" eb="156">
      <t>ホケンショウ</t>
    </rPh>
    <rPh sb="157" eb="158">
      <t>ウツ</t>
    </rPh>
    <rPh sb="159" eb="160">
      <t>トウ</t>
    </rPh>
    <rPh sb="161" eb="163">
      <t>ホジョ</t>
    </rPh>
    <rPh sb="170" eb="173">
      <t>ジギョウシャ</t>
    </rPh>
    <rPh sb="174" eb="176">
      <t>ホウジン</t>
    </rPh>
    <rPh sb="177" eb="179">
      <t>バアイ</t>
    </rPh>
    <rPh sb="181" eb="183">
      <t>ホウジン</t>
    </rPh>
    <rPh sb="183" eb="186">
      <t>ダイヒョウシャ</t>
    </rPh>
    <rPh sb="197" eb="199">
      <t>ウンテン</t>
    </rPh>
    <rPh sb="199" eb="202">
      <t>メンキョショウ</t>
    </rPh>
    <rPh sb="203" eb="205">
      <t>ケンコウ</t>
    </rPh>
    <rPh sb="205" eb="208">
      <t>ホケンショウ</t>
    </rPh>
    <rPh sb="209" eb="210">
      <t>ウツ</t>
    </rPh>
    <rPh sb="218" eb="219">
      <t>トウ</t>
    </rPh>
    <rPh sb="228" eb="229">
      <t>チュウ</t>
    </rPh>
    <rPh sb="240" eb="241">
      <t>オモテ</t>
    </rPh>
    <rPh sb="241" eb="242">
      <t>メン</t>
    </rPh>
    <rPh sb="248" eb="250">
      <t>ウラメン</t>
    </rPh>
    <rPh sb="258" eb="260">
      <t>ヒョウジ</t>
    </rPh>
    <rPh sb="266" eb="268">
      <t>テイシュツ</t>
    </rPh>
    <rPh sb="279" eb="281">
      <t>フカ</t>
    </rPh>
    <rPh sb="287" eb="289">
      <t>ケンコウ</t>
    </rPh>
    <rPh sb="289" eb="292">
      <t>ホケンショウ</t>
    </rPh>
    <rPh sb="293" eb="296">
      <t>ホケンシャ</t>
    </rPh>
    <rPh sb="296" eb="298">
      <t>バンゴウ</t>
    </rPh>
    <rPh sb="298" eb="299">
      <t>オヨ</t>
    </rPh>
    <rPh sb="300" eb="304">
      <t>ヒホケンシャ</t>
    </rPh>
    <rPh sb="304" eb="305">
      <t>トウ</t>
    </rPh>
    <rPh sb="305" eb="307">
      <t>キゴウ</t>
    </rPh>
    <rPh sb="308" eb="310">
      <t>バンゴウ</t>
    </rPh>
    <rPh sb="311" eb="313">
      <t>フクゲン</t>
    </rPh>
    <rPh sb="327" eb="329">
      <t>テイド</t>
    </rPh>
    <rPh sb="335" eb="337">
      <t>ショリ</t>
    </rPh>
    <rPh sb="338" eb="339">
      <t>ホドコ</t>
    </rPh>
    <rPh sb="340" eb="341">
      <t>トウ</t>
    </rPh>
    <phoneticPr fontId="27"/>
  </si>
  <si>
    <t>（別紙３１）</t>
    <rPh sb="1" eb="3">
      <t>ベッシ</t>
    </rPh>
    <phoneticPr fontId="27"/>
  </si>
  <si>
    <t>（別紙１７）</t>
    <rPh sb="1" eb="3">
      <t>ベッシ</t>
    </rPh>
    <phoneticPr fontId="27"/>
  </si>
  <si>
    <t>a</t>
  </si>
  <si>
    <t>広島県</t>
  </si>
  <si>
    <t>Tele-ICU体制整備促進事業</t>
    <rPh sb="8" eb="10">
      <t>タイセイ</t>
    </rPh>
    <rPh sb="10" eb="12">
      <t>セイビ</t>
    </rPh>
    <rPh sb="12" eb="14">
      <t>ソクシン</t>
    </rPh>
    <rPh sb="14" eb="16">
      <t>ジギョウ</t>
    </rPh>
    <phoneticPr fontId="27"/>
  </si>
  <si>
    <t>L=MIN(J,Y)</t>
  </si>
  <si>
    <t>第一種感染症指定医療機関運営事業</t>
    <rPh sb="0" eb="1">
      <t>ダイ</t>
    </rPh>
    <rPh sb="1" eb="2">
      <t>イチ</t>
    </rPh>
    <rPh sb="2" eb="3">
      <t>シュ</t>
    </rPh>
    <rPh sb="3" eb="6">
      <t>カンセンショウ</t>
    </rPh>
    <rPh sb="6" eb="8">
      <t>シテイ</t>
    </rPh>
    <rPh sb="8" eb="10">
      <t>イリョウ</t>
    </rPh>
    <rPh sb="10" eb="12">
      <t>キカン</t>
    </rPh>
    <rPh sb="12" eb="14">
      <t>ウンエイ</t>
    </rPh>
    <rPh sb="14" eb="16">
      <t>ジギョウ</t>
    </rPh>
    <phoneticPr fontId="27"/>
  </si>
  <si>
    <t>⑤</t>
  </si>
  <si>
    <t>研修受講経費</t>
    <rPh sb="0" eb="2">
      <t>ケンシュウ</t>
    </rPh>
    <rPh sb="2" eb="4">
      <t>ジュコウ</t>
    </rPh>
    <rPh sb="4" eb="6">
      <t>ケイヒ</t>
    </rPh>
    <phoneticPr fontId="27"/>
  </si>
  <si>
    <t>へき地患者輸送車（艇）、メディカルジェット（へき地患者輸送航空機）運行支援事業</t>
    <rPh sb="2" eb="3">
      <t>チ</t>
    </rPh>
    <rPh sb="3" eb="5">
      <t>カンジャ</t>
    </rPh>
    <rPh sb="5" eb="8">
      <t>ユソウシャ</t>
    </rPh>
    <rPh sb="9" eb="10">
      <t>テイ</t>
    </rPh>
    <rPh sb="24" eb="25">
      <t>チ</t>
    </rPh>
    <rPh sb="25" eb="27">
      <t>カンジャ</t>
    </rPh>
    <rPh sb="27" eb="29">
      <t>ユソウ</t>
    </rPh>
    <rPh sb="29" eb="32">
      <t>コウクウキ</t>
    </rPh>
    <rPh sb="33" eb="35">
      <t>ウンコウ</t>
    </rPh>
    <rPh sb="35" eb="37">
      <t>シエン</t>
    </rPh>
    <rPh sb="37" eb="39">
      <t>ジギョウ</t>
    </rPh>
    <phoneticPr fontId="27"/>
  </si>
  <si>
    <t>その他</t>
    <rPh sb="2" eb="3">
      <t>タ</t>
    </rPh>
    <phoneticPr fontId="27"/>
  </si>
  <si>
    <t>直接補助</t>
    <rPh sb="0" eb="2">
      <t>チョクセツ</t>
    </rPh>
    <rPh sb="2" eb="4">
      <t>ホジョ</t>
    </rPh>
    <phoneticPr fontId="27"/>
  </si>
  <si>
    <t>宮城県</t>
  </si>
  <si>
    <t>補助金所要額</t>
    <rPh sb="0" eb="3">
      <t>ホジョキン</t>
    </rPh>
    <rPh sb="3" eb="6">
      <t>ショヨウガク</t>
    </rPh>
    <phoneticPr fontId="27"/>
  </si>
  <si>
    <t>離島歯科診療班派遣事業</t>
  </si>
  <si>
    <t>人数</t>
    <rPh sb="0" eb="2">
      <t>ニンズウ</t>
    </rPh>
    <phoneticPr fontId="27"/>
  </si>
  <si>
    <t>災害医療対策事業等</t>
    <rPh sb="0" eb="2">
      <t>サイガイ</t>
    </rPh>
    <rPh sb="2" eb="4">
      <t>イリョウ</t>
    </rPh>
    <rPh sb="4" eb="6">
      <t>タイサク</t>
    </rPh>
    <rPh sb="6" eb="8">
      <t>ジギョウ</t>
    </rPh>
    <rPh sb="8" eb="9">
      <t>トウ</t>
    </rPh>
    <phoneticPr fontId="27"/>
  </si>
  <si>
    <t>歯科保健医療サービス提供困難者への歯科医療技術者養成事業</t>
    <rPh sb="0" eb="2">
      <t>シカ</t>
    </rPh>
    <rPh sb="2" eb="4">
      <t>ホケン</t>
    </rPh>
    <rPh sb="4" eb="6">
      <t>イリョウ</t>
    </rPh>
    <rPh sb="10" eb="12">
      <t>テイキョウ</t>
    </rPh>
    <rPh sb="12" eb="15">
      <t>コンナンシャ</t>
    </rPh>
    <rPh sb="17" eb="19">
      <t>シカ</t>
    </rPh>
    <rPh sb="19" eb="21">
      <t>イリョウ</t>
    </rPh>
    <rPh sb="21" eb="23">
      <t>ギジュツ</t>
    </rPh>
    <rPh sb="23" eb="24">
      <t>シャ</t>
    </rPh>
    <rPh sb="24" eb="26">
      <t>ヨウセイ</t>
    </rPh>
    <rPh sb="26" eb="28">
      <t>ジギョウ</t>
    </rPh>
    <phoneticPr fontId="27"/>
  </si>
  <si>
    <t>氏名</t>
    <rPh sb="0" eb="2">
      <t>シメイ</t>
    </rPh>
    <phoneticPr fontId="27"/>
  </si>
  <si>
    <t>事業名</t>
    <rPh sb="0" eb="2">
      <t>ジギョウ</t>
    </rPh>
    <rPh sb="2" eb="3">
      <t>メイ</t>
    </rPh>
    <phoneticPr fontId="27"/>
  </si>
  <si>
    <t>青森県</t>
  </si>
  <si>
    <t>（乗算）</t>
  </si>
  <si>
    <t>メディカルコントロール体制強化事業</t>
    <rPh sb="11" eb="13">
      <t>タイセイ</t>
    </rPh>
    <rPh sb="13" eb="15">
      <t>キョウカ</t>
    </rPh>
    <rPh sb="15" eb="17">
      <t>ジギョウ</t>
    </rPh>
    <phoneticPr fontId="27"/>
  </si>
  <si>
    <t>島根県</t>
  </si>
  <si>
    <t>⑧</t>
  </si>
  <si>
    <t>（別紙９）</t>
    <rPh sb="1" eb="3">
      <t>ベッシ</t>
    </rPh>
    <phoneticPr fontId="27"/>
  </si>
  <si>
    <t>産科医療確保事業</t>
    <rPh sb="0" eb="2">
      <t>サンカ</t>
    </rPh>
    <rPh sb="2" eb="4">
      <t>イリョウ</t>
    </rPh>
    <rPh sb="4" eb="6">
      <t>カクホ</t>
    </rPh>
    <rPh sb="6" eb="8">
      <t>ジギョウ</t>
    </rPh>
    <phoneticPr fontId="27"/>
  </si>
  <si>
    <t>勤務状況</t>
    <rPh sb="0" eb="2">
      <t>キンム</t>
    </rPh>
    <rPh sb="2" eb="4">
      <t>ジョウキョウ</t>
    </rPh>
    <phoneticPr fontId="27"/>
  </si>
  <si>
    <t>８０２０運動・口腔保健推進事業</t>
    <rPh sb="4" eb="6">
      <t>ウンドウ</t>
    </rPh>
    <rPh sb="7" eb="9">
      <t>コウクウ</t>
    </rPh>
    <rPh sb="9" eb="11">
      <t>ホケン</t>
    </rPh>
    <rPh sb="11" eb="13">
      <t>スイシン</t>
    </rPh>
    <rPh sb="13" eb="15">
      <t>ジギョウ</t>
    </rPh>
    <phoneticPr fontId="27"/>
  </si>
  <si>
    <t>（別紙３）</t>
    <rPh sb="1" eb="3">
      <t>ベッシ</t>
    </rPh>
    <phoneticPr fontId="27"/>
  </si>
  <si>
    <t>岩手県</t>
  </si>
  <si>
    <t>京都府</t>
  </si>
  <si>
    <t>f</t>
  </si>
  <si>
    <t>ＤＭＡＴ訓練事業</t>
    <rPh sb="4" eb="6">
      <t>クンレン</t>
    </rPh>
    <rPh sb="6" eb="8">
      <t>ジギョウ</t>
    </rPh>
    <phoneticPr fontId="27"/>
  </si>
  <si>
    <t>ＤＰＡＴ体制整備事業</t>
    <rPh sb="4" eb="6">
      <t>タイセイ</t>
    </rPh>
    <rPh sb="6" eb="8">
      <t>セイビ</t>
    </rPh>
    <rPh sb="8" eb="10">
      <t>ジギョウ</t>
    </rPh>
    <phoneticPr fontId="27"/>
  </si>
  <si>
    <t>搬送困難事例受入医療機関支援事業</t>
    <rPh sb="0" eb="2">
      <t>ハンソウ</t>
    </rPh>
    <rPh sb="2" eb="4">
      <t>コンナン</t>
    </rPh>
    <rPh sb="4" eb="6">
      <t>ジレイ</t>
    </rPh>
    <rPh sb="6" eb="8">
      <t>ウケイレ</t>
    </rPh>
    <rPh sb="8" eb="10">
      <t>イリョウ</t>
    </rPh>
    <rPh sb="10" eb="12">
      <t>キカン</t>
    </rPh>
    <rPh sb="12" eb="14">
      <t>シエン</t>
    </rPh>
    <rPh sb="14" eb="16">
      <t>ジギョウ</t>
    </rPh>
    <phoneticPr fontId="27"/>
  </si>
  <si>
    <t>H=MIN(D,G)</t>
  </si>
  <si>
    <t>記</t>
  </si>
  <si>
    <t>ＤＭＡＴ活動支援事業</t>
    <rPh sb="4" eb="6">
      <t>カツドウ</t>
    </rPh>
    <rPh sb="6" eb="8">
      <t>シエン</t>
    </rPh>
    <rPh sb="8" eb="10">
      <t>ジギョウ</t>
    </rPh>
    <phoneticPr fontId="27"/>
  </si>
  <si>
    <t>ICT[を活用した産科医師少数地域に対する妊産婦モニタリング事業</t>
  </si>
  <si>
    <t>（別紙５）</t>
    <rPh sb="1" eb="3">
      <t>ベッシ</t>
    </rPh>
    <phoneticPr fontId="27"/>
  </si>
  <si>
    <t>d</t>
  </si>
  <si>
    <t>選定額</t>
    <rPh sb="0" eb="2">
      <t>センテイ</t>
    </rPh>
    <rPh sb="2" eb="3">
      <t>ガク</t>
    </rPh>
    <phoneticPr fontId="49"/>
  </si>
  <si>
    <t>（別紙３６）</t>
    <rPh sb="1" eb="3">
      <t>ベッシ</t>
    </rPh>
    <phoneticPr fontId="27"/>
  </si>
  <si>
    <t>算出内訳</t>
    <rPh sb="0" eb="2">
      <t>サンシュツ</t>
    </rPh>
    <rPh sb="2" eb="4">
      <t>ウチワケ</t>
    </rPh>
    <phoneticPr fontId="27"/>
  </si>
  <si>
    <t>滋賀県</t>
  </si>
  <si>
    <t>間接</t>
    <rPh sb="0" eb="2">
      <t>カンセツ</t>
    </rPh>
    <phoneticPr fontId="27"/>
  </si>
  <si>
    <t>J=MIN(R,G)</t>
  </si>
  <si>
    <t>へき地巡回診療車（船）運営事業</t>
    <rPh sb="2" eb="3">
      <t>チ</t>
    </rPh>
    <rPh sb="3" eb="5">
      <t>ジュンカイ</t>
    </rPh>
    <rPh sb="5" eb="8">
      <t>シンリョウシャ</t>
    </rPh>
    <rPh sb="9" eb="10">
      <t>フネ</t>
    </rPh>
    <rPh sb="11" eb="13">
      <t>ウンエイ</t>
    </rPh>
    <rPh sb="13" eb="15">
      <t>ジギョウ</t>
    </rPh>
    <phoneticPr fontId="27"/>
  </si>
  <si>
    <t>（別紙１１）</t>
    <rPh sb="1" eb="3">
      <t>ベッシ</t>
    </rPh>
    <phoneticPr fontId="27"/>
  </si>
  <si>
    <t>第二種感染症指定医療機関運営事業</t>
    <rPh sb="0" eb="1">
      <t>ダイ</t>
    </rPh>
    <rPh sb="1" eb="3">
      <t>ニシュ</t>
    </rPh>
    <rPh sb="3" eb="6">
      <t>カンセンショウ</t>
    </rPh>
    <rPh sb="6" eb="8">
      <t>シテイ</t>
    </rPh>
    <rPh sb="8" eb="10">
      <t>イリョウ</t>
    </rPh>
    <rPh sb="10" eb="12">
      <t>キカン</t>
    </rPh>
    <rPh sb="12" eb="14">
      <t>ウンエイ</t>
    </rPh>
    <rPh sb="14" eb="16">
      <t>ジギョウ</t>
    </rPh>
    <phoneticPr fontId="27"/>
  </si>
  <si>
    <t>（別紙１４）</t>
    <rPh sb="1" eb="3">
      <t>ベッシ</t>
    </rPh>
    <phoneticPr fontId="27"/>
  </si>
  <si>
    <t>④</t>
  </si>
  <si>
    <t>G=E-F</t>
  </si>
  <si>
    <t>Ｆ</t>
  </si>
  <si>
    <t>　</t>
  </si>
  <si>
    <t>（別紙２７）</t>
    <rPh sb="1" eb="3">
      <t>ベッシ</t>
    </rPh>
    <phoneticPr fontId="27"/>
  </si>
  <si>
    <t>異状死死因究明支援事業</t>
    <rPh sb="0" eb="3">
      <t>イジョウシ</t>
    </rPh>
    <rPh sb="3" eb="5">
      <t>シイン</t>
    </rPh>
    <rPh sb="5" eb="7">
      <t>キュウメイ</t>
    </rPh>
    <rPh sb="7" eb="9">
      <t>シエン</t>
    </rPh>
    <rPh sb="9" eb="11">
      <t>ジギョウ</t>
    </rPh>
    <phoneticPr fontId="27"/>
  </si>
  <si>
    <t>補助率</t>
  </si>
  <si>
    <t>住所</t>
    <rPh sb="0" eb="2">
      <t>じゅうしょ</t>
    </rPh>
    <phoneticPr fontId="42" type="Hiragana"/>
  </si>
  <si>
    <t>総事業費</t>
    <rPh sb="0" eb="1">
      <t>ソウ</t>
    </rPh>
    <rPh sb="1" eb="4">
      <t>ジギョウヒ</t>
    </rPh>
    <phoneticPr fontId="27"/>
  </si>
  <si>
    <t>Y</t>
  </si>
  <si>
    <t>８０２０運動推進特別事業</t>
    <rPh sb="4" eb="6">
      <t>ウンドウ</t>
    </rPh>
    <rPh sb="6" eb="8">
      <t>スイシン</t>
    </rPh>
    <rPh sb="8" eb="10">
      <t>トクベツ</t>
    </rPh>
    <rPh sb="10" eb="12">
      <t>ジギョウ</t>
    </rPh>
    <phoneticPr fontId="27"/>
  </si>
  <si>
    <t>c</t>
  </si>
  <si>
    <t>事　業　計　画　書</t>
    <rPh sb="0" eb="1">
      <t>コト</t>
    </rPh>
    <rPh sb="2" eb="3">
      <t>ゴウ</t>
    </rPh>
    <rPh sb="4" eb="5">
      <t>ケイ</t>
    </rPh>
    <rPh sb="6" eb="7">
      <t>カク</t>
    </rPh>
    <rPh sb="8" eb="9">
      <t>ショ</t>
    </rPh>
    <phoneticPr fontId="27"/>
  </si>
  <si>
    <t>補助区分</t>
    <rPh sb="0" eb="2">
      <t>ホジョ</t>
    </rPh>
    <rPh sb="2" eb="4">
      <t>クブン</t>
    </rPh>
    <phoneticPr fontId="27"/>
  </si>
  <si>
    <t>(３) (１)及び(２)に掲げるもののほか、参考となる書類</t>
  </si>
  <si>
    <t>感染症指定医療機関運営事業</t>
    <rPh sb="0" eb="3">
      <t>カンセンショウ</t>
    </rPh>
    <rPh sb="3" eb="5">
      <t>シテイ</t>
    </rPh>
    <rPh sb="5" eb="7">
      <t>イリョウ</t>
    </rPh>
    <rPh sb="7" eb="9">
      <t>キカン</t>
    </rPh>
    <rPh sb="9" eb="11">
      <t>ウンエイ</t>
    </rPh>
    <rPh sb="11" eb="13">
      <t>ジギョウ</t>
    </rPh>
    <phoneticPr fontId="27"/>
  </si>
  <si>
    <t>（別紙１２）</t>
    <rPh sb="1" eb="3">
      <t>ベッシ</t>
    </rPh>
    <phoneticPr fontId="27"/>
  </si>
  <si>
    <t>6.都道府県が補助する事業(4,5以外)</t>
  </si>
  <si>
    <t>歯科保健医療サービス提供困難者への歯科保健医療推進事業</t>
    <rPh sb="0" eb="2">
      <t>シカ</t>
    </rPh>
    <rPh sb="2" eb="4">
      <t>ホケン</t>
    </rPh>
    <rPh sb="4" eb="6">
      <t>イリョウ</t>
    </rPh>
    <rPh sb="10" eb="12">
      <t>テイキョウ</t>
    </rPh>
    <rPh sb="12" eb="15">
      <t>コンナンシャ</t>
    </rPh>
    <rPh sb="17" eb="19">
      <t>シカ</t>
    </rPh>
    <rPh sb="19" eb="21">
      <t>ホケン</t>
    </rPh>
    <rPh sb="21" eb="23">
      <t>イリョウ</t>
    </rPh>
    <rPh sb="23" eb="25">
      <t>スイシン</t>
    </rPh>
    <rPh sb="25" eb="27">
      <t>ジギョウ</t>
    </rPh>
    <phoneticPr fontId="27"/>
  </si>
  <si>
    <t>診療収入額</t>
    <rPh sb="0" eb="2">
      <t>シンリョウ</t>
    </rPh>
    <rPh sb="2" eb="4">
      <t>シュウニュウ</t>
    </rPh>
    <rPh sb="4" eb="5">
      <t>ガク</t>
    </rPh>
    <phoneticPr fontId="27"/>
  </si>
  <si>
    <t>事　業　実　績　報　告　書</t>
    <rPh sb="0" eb="1">
      <t>コト</t>
    </rPh>
    <rPh sb="2" eb="3">
      <t>ゴウ</t>
    </rPh>
    <rPh sb="4" eb="5">
      <t>ミ</t>
    </rPh>
    <rPh sb="6" eb="7">
      <t>ツムグ</t>
    </rPh>
    <rPh sb="8" eb="9">
      <t>ホウ</t>
    </rPh>
    <phoneticPr fontId="27"/>
  </si>
  <si>
    <t>歯科疾患予防・食育推進等口腔機能維持向上事業</t>
    <rPh sb="0" eb="2">
      <t>シカ</t>
    </rPh>
    <rPh sb="2" eb="4">
      <t>シッカン</t>
    </rPh>
    <rPh sb="4" eb="6">
      <t>ヨボウ</t>
    </rPh>
    <rPh sb="7" eb="9">
      <t>ショクイク</t>
    </rPh>
    <rPh sb="9" eb="11">
      <t>スイシン</t>
    </rPh>
    <rPh sb="11" eb="12">
      <t>トウ</t>
    </rPh>
    <rPh sb="12" eb="14">
      <t>コウクウ</t>
    </rPh>
    <rPh sb="14" eb="16">
      <t>キノウ</t>
    </rPh>
    <rPh sb="16" eb="18">
      <t>イジ</t>
    </rPh>
    <rPh sb="18" eb="20">
      <t>コウジョウ</t>
    </rPh>
    <rPh sb="20" eb="22">
      <t>ジギョウ</t>
    </rPh>
    <phoneticPr fontId="27"/>
  </si>
  <si>
    <t>⑫</t>
  </si>
  <si>
    <t>山梨県</t>
  </si>
  <si>
    <t>銀行名</t>
  </si>
  <si>
    <t>病院救急車活用モデル事業</t>
    <rPh sb="0" eb="2">
      <t>ビョウイン</t>
    </rPh>
    <rPh sb="2" eb="4">
      <t>キュウキュウ</t>
    </rPh>
    <rPh sb="4" eb="5">
      <t>クルマ</t>
    </rPh>
    <rPh sb="5" eb="7">
      <t>カツヨウ</t>
    </rPh>
    <rPh sb="10" eb="12">
      <t>ジギョウ</t>
    </rPh>
    <phoneticPr fontId="27"/>
  </si>
  <si>
    <t>×</t>
  </si>
  <si>
    <t>和歌山県</t>
  </si>
  <si>
    <t>Z=MIN(L,Y)</t>
  </si>
  <si>
    <r>
      <t>令和</t>
    </r>
    <r>
      <rPr>
        <sz val="14"/>
        <color auto="1"/>
        <rFont val="ＭＳ 明朝"/>
      </rPr>
      <t>７年度医師少数区域等勤務医支援事業に係る歳入歳出予算書抄本</t>
    </r>
    <rPh sb="20" eb="21">
      <t>カカ</t>
    </rPh>
    <rPh sb="22" eb="24">
      <t>サイニュウ</t>
    </rPh>
    <rPh sb="24" eb="26">
      <t>サイシュツ</t>
    </rPh>
    <rPh sb="26" eb="29">
      <t>ヨサンショ</t>
    </rPh>
    <rPh sb="29" eb="31">
      <t>ショウホン</t>
    </rPh>
    <phoneticPr fontId="27"/>
  </si>
  <si>
    <t>へき地診療所運営事業</t>
    <rPh sb="2" eb="3">
      <t>チ</t>
    </rPh>
    <rPh sb="3" eb="6">
      <t>シンリョウジョ</t>
    </rPh>
    <rPh sb="6" eb="8">
      <t>ウンエイ</t>
    </rPh>
    <rPh sb="8" eb="10">
      <t>ジギョウ</t>
    </rPh>
    <phoneticPr fontId="27"/>
  </si>
  <si>
    <t>巡回診療航空機運営事業</t>
    <rPh sb="0" eb="2">
      <t>ジュンカイ</t>
    </rPh>
    <rPh sb="2" eb="4">
      <t>シンリョウ</t>
    </rPh>
    <rPh sb="4" eb="7">
      <t>コウクウキ</t>
    </rPh>
    <rPh sb="7" eb="9">
      <t>ウンエイ</t>
    </rPh>
    <rPh sb="9" eb="11">
      <t>ジギョウ</t>
    </rPh>
    <phoneticPr fontId="27"/>
  </si>
  <si>
    <t>産科医療を担う産科医等の確保事業</t>
  </si>
  <si>
    <t>k</t>
  </si>
  <si>
    <t>へき地医療支援機構運営事業</t>
  </si>
  <si>
    <t>へき地保健医療対策事業等</t>
  </si>
  <si>
    <t>Z=MIN(D,G,Y)</t>
  </si>
  <si>
    <t>研修受講経費</t>
    <rPh sb="0" eb="2">
      <t>けんしゅう</t>
    </rPh>
    <rPh sb="2" eb="4">
      <t>じゅこう</t>
    </rPh>
    <rPh sb="4" eb="6">
      <t>けいひ</t>
    </rPh>
    <phoneticPr fontId="42" type="Hiragana"/>
  </si>
  <si>
    <t>へき地医療拠点病院運営事業</t>
  </si>
  <si>
    <t>（別紙１８）</t>
    <rPh sb="1" eb="3">
      <t>ベッシ</t>
    </rPh>
    <phoneticPr fontId="27"/>
  </si>
  <si>
    <t>寄附金その他の収入額</t>
    <rPh sb="0" eb="3">
      <t>キフキン</t>
    </rPh>
    <rPh sb="5" eb="6">
      <t>ホカ</t>
    </rPh>
    <rPh sb="7" eb="9">
      <t>シュウニュウ</t>
    </rPh>
    <rPh sb="9" eb="10">
      <t>ガク</t>
    </rPh>
    <phoneticPr fontId="27"/>
  </si>
  <si>
    <t>長野県</t>
  </si>
  <si>
    <t>①</t>
  </si>
  <si>
    <t>（他病院勤務経費）</t>
    <rPh sb="1" eb="2">
      <t>ホカ</t>
    </rPh>
    <rPh sb="2" eb="4">
      <t>ビョウイン</t>
    </rPh>
    <rPh sb="4" eb="6">
      <t>キンム</t>
    </rPh>
    <rPh sb="6" eb="8">
      <t>ケイヒ</t>
    </rPh>
    <phoneticPr fontId="27"/>
  </si>
  <si>
    <t>②</t>
  </si>
  <si>
    <t>外国人患者に対する医療提供体制整備等推進等事業</t>
    <rPh sb="0" eb="5">
      <t>ガイコクジンカンジャ</t>
    </rPh>
    <rPh sb="6" eb="7">
      <t>タイ</t>
    </rPh>
    <rPh sb="9" eb="15">
      <t>イリョウテイキョウタイセイ</t>
    </rPh>
    <rPh sb="15" eb="17">
      <t>セイビ</t>
    </rPh>
    <rPh sb="17" eb="18">
      <t>トウ</t>
    </rPh>
    <rPh sb="18" eb="20">
      <t>スイシン</t>
    </rPh>
    <rPh sb="20" eb="21">
      <t>トウ</t>
    </rPh>
    <rPh sb="21" eb="23">
      <t>ジギョウ</t>
    </rPh>
    <phoneticPr fontId="27"/>
  </si>
  <si>
    <t>（別紙６）</t>
    <rPh sb="1" eb="3">
      <t>ベッシ</t>
    </rPh>
    <phoneticPr fontId="27"/>
  </si>
  <si>
    <t>差引き額
（A)-(B)</t>
    <rPh sb="0" eb="2">
      <t>サシヒキ</t>
    </rPh>
    <rPh sb="3" eb="4">
      <t>ガク</t>
    </rPh>
    <phoneticPr fontId="27"/>
  </si>
  <si>
    <t>2.沖縄県が行う事業（直接補助）</t>
  </si>
  <si>
    <t>（別紙８）</t>
    <rPh sb="1" eb="3">
      <t>ベッシ</t>
    </rPh>
    <phoneticPr fontId="27"/>
  </si>
  <si>
    <t>（別紙１０）</t>
    <rPh sb="1" eb="3">
      <t>ベッシ</t>
    </rPh>
    <phoneticPr fontId="27"/>
  </si>
  <si>
    <t>1.都道府県が行う事業（直接補助）</t>
    <rPh sb="12" eb="14">
      <t>チョクセツ</t>
    </rPh>
    <rPh sb="14" eb="16">
      <t>ホジョ</t>
    </rPh>
    <phoneticPr fontId="27"/>
  </si>
  <si>
    <t>（別紙１３）</t>
    <rPh sb="1" eb="3">
      <t>ベッシ</t>
    </rPh>
    <phoneticPr fontId="27"/>
  </si>
  <si>
    <t>診療収入額入力</t>
    <rPh sb="0" eb="2">
      <t>シンリョウ</t>
    </rPh>
    <rPh sb="2" eb="5">
      <t>シュウニュウガク</t>
    </rPh>
    <rPh sb="5" eb="7">
      <t>ニュウリョク</t>
    </rPh>
    <phoneticPr fontId="27"/>
  </si>
  <si>
    <t>（別紙１５）</t>
    <rPh sb="1" eb="3">
      <t>ベッシ</t>
    </rPh>
    <phoneticPr fontId="27"/>
  </si>
  <si>
    <t>（別紙１６）</t>
    <rPh sb="1" eb="3">
      <t>ベッシ</t>
    </rPh>
    <phoneticPr fontId="27"/>
  </si>
  <si>
    <t>別紙２</t>
    <rPh sb="0" eb="2">
      <t>ベッシ</t>
    </rPh>
    <phoneticPr fontId="27"/>
  </si>
  <si>
    <t>沖縄県</t>
  </si>
  <si>
    <t>（別紙１９）</t>
    <rPh sb="1" eb="3">
      <t>ベッシ</t>
    </rPh>
    <phoneticPr fontId="27"/>
  </si>
  <si>
    <t>Z=MIN(F,Y)</t>
  </si>
  <si>
    <r>
      <t>第</t>
    </r>
    <r>
      <rPr>
        <sz val="10.5"/>
        <color auto="1"/>
        <rFont val="ＭＳ 明朝"/>
      </rPr>
      <t>５号様式（第９条関係）</t>
    </r>
  </si>
  <si>
    <t>（別紙２１）</t>
    <rPh sb="1" eb="3">
      <t>ベッシ</t>
    </rPh>
    <phoneticPr fontId="27"/>
  </si>
  <si>
    <t>（別紙２４）</t>
    <rPh sb="1" eb="3">
      <t>ベッシ</t>
    </rPh>
    <phoneticPr fontId="27"/>
  </si>
  <si>
    <t>4（8）</t>
  </si>
  <si>
    <t>（別紙２５）</t>
    <rPh sb="1" eb="3">
      <t>ベッシ</t>
    </rPh>
    <phoneticPr fontId="27"/>
  </si>
  <si>
    <t>（別紙２８）</t>
    <rPh sb="1" eb="3">
      <t>ベッシ</t>
    </rPh>
    <phoneticPr fontId="27"/>
  </si>
  <si>
    <t>補助金交付決定額</t>
    <rPh sb="0" eb="3">
      <t>ホジョキン</t>
    </rPh>
    <rPh sb="3" eb="5">
      <t>コウフ</t>
    </rPh>
    <rPh sb="5" eb="8">
      <t>ケッテ</t>
    </rPh>
    <phoneticPr fontId="27"/>
  </si>
  <si>
    <t>（引算）</t>
    <rPh sb="1" eb="2">
      <t>ヒ</t>
    </rPh>
    <rPh sb="2" eb="3">
      <t>サン</t>
    </rPh>
    <phoneticPr fontId="27"/>
  </si>
  <si>
    <t>Z=MIN(D,G)</t>
  </si>
  <si>
    <t>（別紙３８）</t>
    <rPh sb="1" eb="3">
      <t>ベッシ</t>
    </rPh>
    <phoneticPr fontId="27"/>
  </si>
  <si>
    <t>⑦</t>
  </si>
  <si>
    <t>4（5）</t>
  </si>
  <si>
    <t>2.沖縄県が行う事業（直接補助）</t>
    <rPh sb="2" eb="4">
      <t>オキナワ</t>
    </rPh>
    <rPh sb="11" eb="13">
      <t>チョクセツ</t>
    </rPh>
    <rPh sb="13" eb="15">
      <t>ホジョ</t>
    </rPh>
    <phoneticPr fontId="27"/>
  </si>
  <si>
    <t>3.その他（1.2.以外への直接補助）</t>
    <rPh sb="10" eb="12">
      <t>イガイ</t>
    </rPh>
    <rPh sb="14" eb="16">
      <t>チョクセツ</t>
    </rPh>
    <rPh sb="16" eb="18">
      <t>ホジョ</t>
    </rPh>
    <phoneticPr fontId="27"/>
  </si>
  <si>
    <t>福岡県</t>
  </si>
  <si>
    <r>
      <t>令和</t>
    </r>
    <r>
      <rPr>
        <sz val="10.5"/>
        <color auto="1"/>
        <rFont val="ＭＳ 明朝"/>
      </rPr>
      <t>７年度高知県医師少数区域等勤務医支援事業変更（中止・廃止）承認申請書</t>
    </r>
    <rPh sb="5" eb="8">
      <t>コウチケン</t>
    </rPh>
    <rPh sb="22" eb="24">
      <t>ヘンコウ</t>
    </rPh>
    <rPh sb="25" eb="27">
      <t>チュウシ</t>
    </rPh>
    <rPh sb="28" eb="30">
      <t>ハイシ</t>
    </rPh>
    <rPh sb="31" eb="33">
      <t>ショウニン</t>
    </rPh>
    <rPh sb="33" eb="36">
      <t>シンセイショ</t>
    </rPh>
    <phoneticPr fontId="27"/>
  </si>
  <si>
    <t>間接補助</t>
    <rPh sb="2" eb="4">
      <t>ホジョ</t>
    </rPh>
    <phoneticPr fontId="27"/>
  </si>
  <si>
    <t>A</t>
  </si>
  <si>
    <t>7.沖縄県が補助するへき地診療所運営事業(5以外)</t>
    <rPh sb="2" eb="4">
      <t>オキナワ</t>
    </rPh>
    <rPh sb="4" eb="5">
      <t>ケン</t>
    </rPh>
    <phoneticPr fontId="27"/>
  </si>
  <si>
    <t>5.沖縄県が公的5団体に補助するへき地診療所運営事業</t>
    <rPh sb="2" eb="4">
      <t>オキナワ</t>
    </rPh>
    <phoneticPr fontId="27"/>
  </si>
  <si>
    <t>産科医療機関確保事業</t>
    <rPh sb="4" eb="6">
      <t>キカン</t>
    </rPh>
    <phoneticPr fontId="27"/>
  </si>
  <si>
    <t>歯科口腔保健調査研究事業</t>
    <rPh sb="0" eb="2">
      <t>シカ</t>
    </rPh>
    <rPh sb="2" eb="4">
      <t>コウクウ</t>
    </rPh>
    <rPh sb="4" eb="6">
      <t>ホケン</t>
    </rPh>
    <rPh sb="6" eb="8">
      <t>チョウサ</t>
    </rPh>
    <rPh sb="8" eb="10">
      <t>ケンキュウ</t>
    </rPh>
    <rPh sb="10" eb="12">
      <t>ジギョウ</t>
    </rPh>
    <phoneticPr fontId="27"/>
  </si>
  <si>
    <r>
      <t>(２</t>
    </r>
    <r>
      <rPr>
        <sz val="10.5"/>
        <color rgb="FF000000"/>
        <rFont val="ＭＳ 明朝"/>
      </rPr>
      <t>)　(１)のほか、参考となる書類</t>
    </r>
  </si>
  <si>
    <t>多職種連携等調査研究事業</t>
    <rPh sb="0" eb="1">
      <t>タ</t>
    </rPh>
    <rPh sb="1" eb="3">
      <t>ショクシュ</t>
    </rPh>
    <rPh sb="3" eb="5">
      <t>レンケイ</t>
    </rPh>
    <rPh sb="5" eb="6">
      <t>トウ</t>
    </rPh>
    <rPh sb="6" eb="8">
      <t>チョウサ</t>
    </rPh>
    <rPh sb="8" eb="10">
      <t>ケンキュウ</t>
    </rPh>
    <rPh sb="10" eb="12">
      <t>ジギョウ</t>
    </rPh>
    <phoneticPr fontId="27"/>
  </si>
  <si>
    <t>研修受講料</t>
    <rPh sb="0" eb="2">
      <t>ケンシュウ</t>
    </rPh>
    <rPh sb="2" eb="5">
      <t>ジュコウリョウ</t>
    </rPh>
    <phoneticPr fontId="27"/>
  </si>
  <si>
    <t>差引事業費</t>
    <rPh sb="0" eb="1">
      <t>サ</t>
    </rPh>
    <rPh sb="1" eb="2">
      <t>ヒ</t>
    </rPh>
    <rPh sb="2" eb="5">
      <t>ジギョウヒ</t>
    </rPh>
    <phoneticPr fontId="27"/>
  </si>
  <si>
    <t>（別紙３９）</t>
    <rPh sb="1" eb="3">
      <t>ベッシ</t>
    </rPh>
    <phoneticPr fontId="27"/>
  </si>
  <si>
    <t>秋田県</t>
  </si>
  <si>
    <t>j</t>
  </si>
  <si>
    <t>＝</t>
  </si>
  <si>
    <t>基準額</t>
    <rPh sb="0" eb="3">
      <t>キジュンガク</t>
    </rPh>
    <phoneticPr fontId="49"/>
  </si>
  <si>
    <t>医療機関における外国人対応に資するワンストップ窓口設置・運営事業</t>
  </si>
  <si>
    <t>W1</t>
  </si>
  <si>
    <t>県内</t>
    <rPh sb="0" eb="2">
      <t>ケンナイ</t>
    </rPh>
    <phoneticPr fontId="27"/>
  </si>
  <si>
    <t>ア</t>
  </si>
  <si>
    <t>認定制度を活用した医師少数区域等における勤務の推進事業</t>
    <rPh sb="0" eb="2">
      <t>ニンテイ</t>
    </rPh>
    <rPh sb="2" eb="4">
      <t>セイド</t>
    </rPh>
    <rPh sb="5" eb="7">
      <t>カツヨウ</t>
    </rPh>
    <rPh sb="9" eb="11">
      <t>イシ</t>
    </rPh>
    <rPh sb="11" eb="13">
      <t>ショウスウ</t>
    </rPh>
    <rPh sb="13" eb="15">
      <t>クイキ</t>
    </rPh>
    <rPh sb="15" eb="16">
      <t>トウ</t>
    </rPh>
    <rPh sb="20" eb="22">
      <t>キンム</t>
    </rPh>
    <rPh sb="23" eb="25">
      <t>スイシン</t>
    </rPh>
    <rPh sb="25" eb="27">
      <t>ジギョウ</t>
    </rPh>
    <phoneticPr fontId="27"/>
  </si>
  <si>
    <t>鹿児島県</t>
  </si>
  <si>
    <t>医師が不足する地域における若手医師等キャリア形成支援事業</t>
    <rPh sb="17" eb="18">
      <t>トウ</t>
    </rPh>
    <phoneticPr fontId="27"/>
  </si>
  <si>
    <t>口座番号</t>
  </si>
  <si>
    <t>R=D-Q</t>
  </si>
  <si>
    <t>第２号様式（第６条関係）</t>
  </si>
  <si>
    <t>（研修受講料）</t>
    <rPh sb="1" eb="6">
      <t>けんしゅう</t>
    </rPh>
    <phoneticPr fontId="42" type="Hiragana"/>
  </si>
  <si>
    <t>備品費（図書）※オンラインジャーナル含む</t>
    <rPh sb="0" eb="3">
      <t>ビヒンヒ</t>
    </rPh>
    <rPh sb="4" eb="6">
      <t>トショ</t>
    </rPh>
    <rPh sb="18" eb="19">
      <t>フク</t>
    </rPh>
    <phoneticPr fontId="27"/>
  </si>
  <si>
    <t>新専門医制度の仕組みに係る地域医療対策協議会事業</t>
  </si>
  <si>
    <t>K=MIN(R,G,Y)</t>
  </si>
  <si>
    <t>⑨</t>
  </si>
  <si>
    <t>（別紙３０）</t>
    <rPh sb="1" eb="3">
      <t>ベッシ</t>
    </rPh>
    <phoneticPr fontId="27"/>
  </si>
  <si>
    <t>歯科医療機関による歯科口腔機能管理等研修事業</t>
  </si>
  <si>
    <t>切り上げ</t>
    <rPh sb="0" eb="1">
      <t>キ</t>
    </rPh>
    <rPh sb="2" eb="3">
      <t>ア</t>
    </rPh>
    <phoneticPr fontId="27"/>
  </si>
  <si>
    <t>医師不足地域の研修医療機関に対する指導医の派遣等</t>
    <rPh sb="0" eb="2">
      <t>イシ</t>
    </rPh>
    <rPh sb="2" eb="4">
      <t>ブソク</t>
    </rPh>
    <rPh sb="4" eb="6">
      <t>チイキ</t>
    </rPh>
    <rPh sb="7" eb="9">
      <t>ケンシュウ</t>
    </rPh>
    <rPh sb="9" eb="11">
      <t>イリョウ</t>
    </rPh>
    <rPh sb="11" eb="13">
      <t>キカン</t>
    </rPh>
    <rPh sb="14" eb="15">
      <t>タイ</t>
    </rPh>
    <rPh sb="17" eb="20">
      <t>シドウイ</t>
    </rPh>
    <rPh sb="21" eb="23">
      <t>ハケン</t>
    </rPh>
    <rPh sb="23" eb="24">
      <t>トウ</t>
    </rPh>
    <phoneticPr fontId="27"/>
  </si>
  <si>
    <t>茨城県</t>
  </si>
  <si>
    <t>（比較）</t>
  </si>
  <si>
    <t>医師が不足する地域における若手医師等のキャリア形成支援事業</t>
    <rPh sb="17" eb="18">
      <t>トウ</t>
    </rPh>
    <phoneticPr fontId="27"/>
  </si>
  <si>
    <t>患者負担額入力</t>
    <rPh sb="0" eb="2">
      <t>カンジャ</t>
    </rPh>
    <rPh sb="2" eb="4">
      <t>フタン</t>
    </rPh>
    <rPh sb="4" eb="5">
      <t>ガク</t>
    </rPh>
    <rPh sb="5" eb="7">
      <t>ニュウリョク</t>
    </rPh>
    <phoneticPr fontId="27"/>
  </si>
  <si>
    <t>選定額</t>
  </si>
  <si>
    <t>総事業費</t>
  </si>
  <si>
    <t>交付額</t>
  </si>
  <si>
    <t>F</t>
  </si>
  <si>
    <t>今回請求額</t>
    <rPh sb="0" eb="2">
      <t>コンカイ</t>
    </rPh>
    <rPh sb="2" eb="5">
      <t>セイキ</t>
    </rPh>
    <phoneticPr fontId="27"/>
  </si>
  <si>
    <t>W</t>
  </si>
  <si>
    <r>
      <t>N</t>
    </r>
    <r>
      <rPr>
        <sz val="10.5"/>
        <color theme="1"/>
        <rFont val="ＭＳ 明朝"/>
      </rPr>
      <t>o.</t>
    </r>
  </si>
  <si>
    <t>Z=H*W</t>
  </si>
  <si>
    <t>都道府県補助額</t>
  </si>
  <si>
    <t>※「勤務状況」は、週4日以上、週3日、週2日、週１日で記載。在職期間中に変動がある場合は、
　平均値で記載してください。</t>
    <rPh sb="2" eb="4">
      <t>キンム</t>
    </rPh>
    <rPh sb="4" eb="6">
      <t>ジョウキョウ</t>
    </rPh>
    <rPh sb="9" eb="10">
      <t>シュウ</t>
    </rPh>
    <rPh sb="11" eb="12">
      <t>ニチ</t>
    </rPh>
    <rPh sb="12" eb="14">
      <t>イジョウ</t>
    </rPh>
    <rPh sb="15" eb="16">
      <t>シュウ</t>
    </rPh>
    <rPh sb="17" eb="18">
      <t>ニチ</t>
    </rPh>
    <rPh sb="19" eb="20">
      <t>シュウ</t>
    </rPh>
    <rPh sb="21" eb="22">
      <t>ニチ</t>
    </rPh>
    <rPh sb="23" eb="24">
      <t>シュウ</t>
    </rPh>
    <rPh sb="25" eb="26">
      <t>ニチ</t>
    </rPh>
    <rPh sb="27" eb="29">
      <t>キサイ</t>
    </rPh>
    <rPh sb="30" eb="32">
      <t>ザイショク</t>
    </rPh>
    <rPh sb="32" eb="35">
      <t>キカンチュウ</t>
    </rPh>
    <rPh sb="36" eb="38">
      <t>ヘンドウ</t>
    </rPh>
    <rPh sb="41" eb="43">
      <t>バアイ</t>
    </rPh>
    <phoneticPr fontId="27"/>
  </si>
  <si>
    <t>H</t>
  </si>
  <si>
    <t>e</t>
  </si>
  <si>
    <t>（別紙３３）</t>
    <rPh sb="1" eb="3">
      <t>ベッシ</t>
    </rPh>
    <phoneticPr fontId="27"/>
  </si>
  <si>
    <r>
      <t>(</t>
    </r>
    <r>
      <rPr>
        <sz val="10.5"/>
        <color rgb="FF000000"/>
        <rFont val="ＭＳ 明朝"/>
      </rPr>
      <t>２)　(１)に掲げるもののほか、参考となる書類</t>
    </r>
  </si>
  <si>
    <t>I=MIN(D,G,Y)</t>
  </si>
  <si>
    <t>Z=I*W</t>
  </si>
  <si>
    <t>W2</t>
  </si>
  <si>
    <t>Z=J*W2</t>
  </si>
  <si>
    <t>g</t>
  </si>
  <si>
    <t>（別紙３２）</t>
    <rPh sb="1" eb="3">
      <t>ベッシ</t>
    </rPh>
    <phoneticPr fontId="27"/>
  </si>
  <si>
    <t>２　事業実績報告書（別紙２のとおり）</t>
  </si>
  <si>
    <t>h</t>
  </si>
  <si>
    <t>診療収入額</t>
    <rPh sb="0" eb="2">
      <t>シンリョウ</t>
    </rPh>
    <rPh sb="2" eb="5">
      <t>シュウニュウガク</t>
    </rPh>
    <phoneticPr fontId="27"/>
  </si>
  <si>
    <t>石川県</t>
  </si>
  <si>
    <t>支出の部</t>
    <rPh sb="0" eb="2">
      <t>シシュツ</t>
    </rPh>
    <rPh sb="3" eb="4">
      <t>ブ</t>
    </rPh>
    <phoneticPr fontId="27"/>
  </si>
  <si>
    <t>Q</t>
  </si>
  <si>
    <r>
      <t>１　令和</t>
    </r>
    <r>
      <rPr>
        <sz val="10.5"/>
        <color auto="1"/>
        <rFont val="ＭＳ 明朝"/>
      </rPr>
      <t>７年度高知県医師少数区域等勤務医支援事業費補助金交付要綱第６条第10号に基づく額の確
　　定額又は事業実績報告額</t>
    </r>
    <rPh sb="7" eb="10">
      <t>コウチケン</t>
    </rPh>
    <phoneticPr fontId="27"/>
  </si>
  <si>
    <t>i</t>
  </si>
  <si>
    <t>Z=K*W</t>
  </si>
  <si>
    <t>L=J*W</t>
  </si>
  <si>
    <t>F=D*W</t>
  </si>
  <si>
    <t>算出方法</t>
    <rPh sb="0" eb="2">
      <t>サンシュツ</t>
    </rPh>
    <rPh sb="2" eb="4">
      <t>ホウホウ</t>
    </rPh>
    <phoneticPr fontId="27"/>
  </si>
  <si>
    <t>数式用ダミー</t>
    <rPh sb="0" eb="2">
      <t>スウシキ</t>
    </rPh>
    <rPh sb="2" eb="3">
      <t>ヨウ</t>
    </rPh>
    <phoneticPr fontId="27"/>
  </si>
  <si>
    <t>（別紙３４）</t>
    <rPh sb="1" eb="3">
      <t>ベッシ</t>
    </rPh>
    <phoneticPr fontId="27"/>
  </si>
  <si>
    <t>認定医氏名</t>
    <rPh sb="0" eb="3">
      <t>ニンテ</t>
    </rPh>
    <rPh sb="3" eb="5">
      <t>シメイ</t>
    </rPh>
    <phoneticPr fontId="27"/>
  </si>
  <si>
    <t>＊「国庫補助基本額」は赤字</t>
    <rPh sb="2" eb="4">
      <t>コッコ</t>
    </rPh>
    <rPh sb="4" eb="6">
      <t>ホジョ</t>
    </rPh>
    <rPh sb="6" eb="8">
      <t>キホン</t>
    </rPh>
    <rPh sb="8" eb="9">
      <t>ガク</t>
    </rPh>
    <rPh sb="11" eb="12">
      <t>アカ</t>
    </rPh>
    <rPh sb="12" eb="13">
      <t>ジ</t>
    </rPh>
    <phoneticPr fontId="27"/>
  </si>
  <si>
    <r>
      <t>　令和　　年　　月　　日付け高知県指令　　第　　　号で補助金の(変更)交付の決定がありました令和</t>
    </r>
    <r>
      <rPr>
        <sz val="10.5"/>
        <color auto="1"/>
        <rFont val="ＭＳ 明朝"/>
      </rPr>
      <t>７年度高知県医師少数区域等勤務医支援事業費補助金について、令和７年度高知県医師少数区域等勤務医支援事業費補助金交付要綱第６条第10号の規定により、下記のとおり報告します。</t>
    </r>
    <rPh sb="51" eb="54">
      <t>コウチケン</t>
    </rPh>
    <rPh sb="82" eb="85">
      <t>コウチケン</t>
    </rPh>
    <phoneticPr fontId="27"/>
  </si>
  <si>
    <t>＊「国庫補助基本所要額」が「交付額」</t>
    <rPh sb="2" eb="4">
      <t>コッコ</t>
    </rPh>
    <rPh sb="4" eb="6">
      <t>ホジョ</t>
    </rPh>
    <rPh sb="6" eb="8">
      <t>キホン</t>
    </rPh>
    <rPh sb="8" eb="10">
      <t>ショヨウ</t>
    </rPh>
    <rPh sb="10" eb="11">
      <t>ガク</t>
    </rPh>
    <rPh sb="14" eb="17">
      <t>コウフガク</t>
    </rPh>
    <phoneticPr fontId="27"/>
  </si>
  <si>
    <t>＊「国庫補助所要額」が「交付額」の千円以下切り捨て</t>
    <rPh sb="2" eb="4">
      <t>コッコ</t>
    </rPh>
    <rPh sb="4" eb="6">
      <t>ホジョ</t>
    </rPh>
    <rPh sb="6" eb="8">
      <t>ショヨウ</t>
    </rPh>
    <rPh sb="8" eb="9">
      <t>ガク</t>
    </rPh>
    <rPh sb="12" eb="15">
      <t>コウフガク</t>
    </rPh>
    <rPh sb="17" eb="19">
      <t>センエン</t>
    </rPh>
    <rPh sb="19" eb="21">
      <t>イカ</t>
    </rPh>
    <rPh sb="21" eb="22">
      <t>キ</t>
    </rPh>
    <rPh sb="23" eb="24">
      <t>ス</t>
    </rPh>
    <phoneticPr fontId="27"/>
  </si>
  <si>
    <t>エ</t>
  </si>
  <si>
    <t>ク</t>
  </si>
  <si>
    <t>佐賀県</t>
  </si>
  <si>
    <t>岐阜県</t>
  </si>
  <si>
    <t>第　　　　　　　　　号　</t>
  </si>
  <si>
    <t>様式</t>
    <rPh sb="0" eb="2">
      <t>ヨウシキ</t>
    </rPh>
    <phoneticPr fontId="27"/>
  </si>
  <si>
    <t>（別紙３５）</t>
    <rPh sb="1" eb="3">
      <t>ベッシ</t>
    </rPh>
    <phoneticPr fontId="27"/>
  </si>
  <si>
    <t>⑭</t>
  </si>
  <si>
    <t>（別紙３７）</t>
    <rPh sb="1" eb="3">
      <t>ベッシ</t>
    </rPh>
    <phoneticPr fontId="27"/>
  </si>
  <si>
    <t>神奈川県</t>
  </si>
  <si>
    <t>地域における外国人患者受入れ体制整備等を協議する場の設置・運営事業</t>
  </si>
  <si>
    <t>Ｄ</t>
  </si>
  <si>
    <t>ICT[を活用した産科医師少数地域に対する妊産婦モニタリング事業</t>
    <rPh sb="5" eb="7">
      <t>カツヨウ</t>
    </rPh>
    <rPh sb="9" eb="11">
      <t>サンカ</t>
    </rPh>
    <rPh sb="11" eb="13">
      <t>イシ</t>
    </rPh>
    <rPh sb="13" eb="15">
      <t>ショウスウ</t>
    </rPh>
    <rPh sb="15" eb="17">
      <t>チイキ</t>
    </rPh>
    <rPh sb="18" eb="19">
      <t>タイ</t>
    </rPh>
    <rPh sb="21" eb="24">
      <t>ニンサンプ</t>
    </rPh>
    <rPh sb="30" eb="32">
      <t>ジギョウ</t>
    </rPh>
    <phoneticPr fontId="27"/>
  </si>
  <si>
    <t>歯科口腔保健推進体制強化事業</t>
    <rPh sb="0" eb="2">
      <t>シカ</t>
    </rPh>
    <rPh sb="2" eb="4">
      <t>コウクウ</t>
    </rPh>
    <rPh sb="4" eb="6">
      <t>ホケン</t>
    </rPh>
    <rPh sb="6" eb="8">
      <t>スイシン</t>
    </rPh>
    <rPh sb="8" eb="10">
      <t>タイセイ</t>
    </rPh>
    <rPh sb="10" eb="12">
      <t>キョウカ</t>
    </rPh>
    <rPh sb="12" eb="14">
      <t>ジギョウ</t>
    </rPh>
    <phoneticPr fontId="27"/>
  </si>
  <si>
    <t>直接</t>
    <rPh sb="0" eb="2">
      <t>チョクセツ</t>
    </rPh>
    <phoneticPr fontId="27"/>
  </si>
  <si>
    <t>直接・間接</t>
    <rPh sb="0" eb="2">
      <t>チョクセツ</t>
    </rPh>
    <rPh sb="3" eb="5">
      <t>カンセツ</t>
    </rPh>
    <phoneticPr fontId="27"/>
  </si>
  <si>
    <t>（注）その他欄は補助対象以外の経費を計上してください。</t>
  </si>
  <si>
    <t>ウ</t>
  </si>
  <si>
    <t>オ</t>
  </si>
  <si>
    <t>キ</t>
  </si>
  <si>
    <t>ケ</t>
  </si>
  <si>
    <t>令和　 　年　　月　　日　</t>
  </si>
  <si>
    <t>他病院勤務経費</t>
    <rPh sb="0" eb="3">
      <t>たび</t>
    </rPh>
    <rPh sb="3" eb="5">
      <t>きんむ</t>
    </rPh>
    <rPh sb="5" eb="7">
      <t>けいひ</t>
    </rPh>
    <phoneticPr fontId="42" type="Hiragana"/>
  </si>
  <si>
    <t>⑩</t>
  </si>
  <si>
    <t>⑪</t>
  </si>
  <si>
    <t>山口県</t>
  </si>
  <si>
    <t>北海道</t>
  </si>
  <si>
    <t>福島県</t>
  </si>
  <si>
    <t>群馬県</t>
  </si>
  <si>
    <t>埼玉県</t>
  </si>
  <si>
    <t>東京都</t>
  </si>
  <si>
    <t>新潟県</t>
  </si>
  <si>
    <t>富山県</t>
  </si>
  <si>
    <t>福井県</t>
  </si>
  <si>
    <t>三重県</t>
  </si>
  <si>
    <t>兵庫県</t>
  </si>
  <si>
    <t>奈良県</t>
  </si>
  <si>
    <t>３　添付書類</t>
  </si>
  <si>
    <t>岡山県</t>
  </si>
  <si>
    <t>香川県</t>
  </si>
  <si>
    <t>徳島県</t>
  </si>
  <si>
    <t>愛媛県</t>
  </si>
  <si>
    <t>高知県</t>
  </si>
  <si>
    <t>長崎県</t>
  </si>
  <si>
    <t>熊本県</t>
  </si>
  <si>
    <t>大分県</t>
  </si>
  <si>
    <t>宮崎県</t>
  </si>
  <si>
    <t>（研修受講経費）</t>
    <rPh sb="1" eb="3">
      <t>ケンシュウ</t>
    </rPh>
    <rPh sb="3" eb="5">
      <t>ジュコウ</t>
    </rPh>
    <rPh sb="5" eb="7">
      <t>ケイヒ</t>
    </rPh>
    <phoneticPr fontId="27"/>
  </si>
  <si>
    <t>雑役務費（研修受講料）</t>
    <rPh sb="0" eb="2">
      <t>ザツエキ</t>
    </rPh>
    <rPh sb="3" eb="4">
      <t>ヒ</t>
    </rPh>
    <rPh sb="5" eb="7">
      <t>ケンシュウ</t>
    </rPh>
    <rPh sb="7" eb="10">
      <t>ジュコウリョウ</t>
    </rPh>
    <phoneticPr fontId="27"/>
  </si>
  <si>
    <t>（専門書購入経費）</t>
    <rPh sb="1" eb="4">
      <t>センモンショ</t>
    </rPh>
    <rPh sb="4" eb="6">
      <t>コウニュウ</t>
    </rPh>
    <rPh sb="6" eb="8">
      <t>ケイヒ</t>
    </rPh>
    <phoneticPr fontId="27"/>
  </si>
  <si>
    <t>対象経費の
支出済額</t>
    <rPh sb="0" eb="2">
      <t>タイショウ</t>
    </rPh>
    <rPh sb="2" eb="4">
      <t>ケイヒ</t>
    </rPh>
    <rPh sb="6" eb="8">
      <t>シシュツ</t>
    </rPh>
    <rPh sb="8" eb="9">
      <t>ズ</t>
    </rPh>
    <rPh sb="9" eb="10">
      <t>ガク</t>
    </rPh>
    <phoneticPr fontId="27"/>
  </si>
  <si>
    <t>県外</t>
    <rPh sb="0" eb="2">
      <t>ケンガイ</t>
    </rPh>
    <phoneticPr fontId="27"/>
  </si>
  <si>
    <t>専門書購入経費</t>
    <rPh sb="0" eb="3">
      <t>センモンショ</t>
    </rPh>
    <rPh sb="3" eb="5">
      <t>コウニュウ</t>
    </rPh>
    <rPh sb="5" eb="7">
      <t>ケイヒ</t>
    </rPh>
    <phoneticPr fontId="27"/>
  </si>
  <si>
    <t>他病院勤務経費</t>
    <rPh sb="0" eb="1">
      <t>ホカ</t>
    </rPh>
    <rPh sb="1" eb="3">
      <t>ビョウイン</t>
    </rPh>
    <rPh sb="3" eb="5">
      <t>キンム</t>
    </rPh>
    <rPh sb="5" eb="7">
      <t>ケイヒ</t>
    </rPh>
    <phoneticPr fontId="27"/>
  </si>
  <si>
    <t>第１号様式（第５条関係）</t>
  </si>
  <si>
    <t>令和　　年　　月　　日　</t>
  </si>
  <si>
    <t>　　　　　　　　　　　　　　　　　　　　　　　　　　　住所　</t>
  </si>
  <si>
    <t>　　　　　　　　　　　　　　　　　　　　　　　　　　　　</t>
  </si>
  <si>
    <t>３　事業計画書　（別紙２のとおり）</t>
  </si>
  <si>
    <t>４　添付書類</t>
  </si>
  <si>
    <t>口座名義人（カナ）</t>
  </si>
  <si>
    <t>種別（当座・普通）</t>
  </si>
  <si>
    <t>１　補助申請額　</t>
  </si>
  <si>
    <t>金</t>
    <rPh sb="0" eb="1">
      <t>キン</t>
    </rPh>
    <phoneticPr fontId="27"/>
  </si>
  <si>
    <t>補助金振込先　</t>
  </si>
  <si>
    <t>支店</t>
    <rPh sb="0" eb="2">
      <t>シテン</t>
    </rPh>
    <phoneticPr fontId="27"/>
  </si>
  <si>
    <t>　高知県知事　　　　　　　　様</t>
  </si>
  <si>
    <t>経　費　所　要　額　調</t>
  </si>
  <si>
    <t>補助事業者名</t>
  </si>
  <si>
    <t>基準額</t>
    <rPh sb="0" eb="3">
      <t>キジュンガク</t>
    </rPh>
    <phoneticPr fontId="27"/>
  </si>
  <si>
    <t>備考</t>
    <rPh sb="0" eb="2">
      <t>ビコウ</t>
    </rPh>
    <phoneticPr fontId="27"/>
  </si>
  <si>
    <t>対象経費の
支出予定額</t>
    <rPh sb="0" eb="2">
      <t>タイショウ</t>
    </rPh>
    <rPh sb="2" eb="4">
      <t>ケイヒ</t>
    </rPh>
    <rPh sb="6" eb="8">
      <t>シシュツ</t>
    </rPh>
    <rPh sb="8" eb="11">
      <t>ヨテイガク</t>
    </rPh>
    <phoneticPr fontId="27"/>
  </si>
  <si>
    <t>寄付金その他
の収入額　　</t>
    <rPh sb="0" eb="3">
      <t>キフキン</t>
    </rPh>
    <rPh sb="5" eb="6">
      <t>タ</t>
    </rPh>
    <rPh sb="8" eb="11">
      <t>シュウニュウガク</t>
    </rPh>
    <phoneticPr fontId="27"/>
  </si>
  <si>
    <r>
      <t>　令和　　年　　月　　日付け高知県指令　　第　　　号で補助金の交付の決定を受けました上の事業について、下記のとおり変更（中止・廃止）したいので、令和</t>
    </r>
    <r>
      <rPr>
        <sz val="10.5"/>
        <color auto="1"/>
        <rFont val="ＭＳ 明朝"/>
      </rPr>
      <t>７</t>
    </r>
    <r>
      <rPr>
        <sz val="10.5"/>
        <color rgb="FF000000"/>
        <rFont val="ＭＳ 明朝"/>
      </rPr>
      <t>年度高知県医師少数区域等勤務医支援事業費補助金交付要綱第６条第１号（第２号、第３号）の規定により、関係書類を添えて申請します。</t>
    </r>
    <rPh sb="77" eb="80">
      <t>コウチケン</t>
    </rPh>
    <phoneticPr fontId="27"/>
  </si>
  <si>
    <t>Ａ</t>
  </si>
  <si>
    <t>Ｅ</t>
  </si>
  <si>
    <t>Ｂ</t>
  </si>
  <si>
    <t>Ｃ</t>
  </si>
  <si>
    <t>Ｇ</t>
  </si>
  <si>
    <t>医師少数区域経験認定医師の所属状況</t>
    <rPh sb="0" eb="2">
      <t>イシ</t>
    </rPh>
    <rPh sb="2" eb="4">
      <t>ショウスウ</t>
    </rPh>
    <rPh sb="4" eb="6">
      <t>クイキ</t>
    </rPh>
    <rPh sb="6" eb="8">
      <t>ケイケン</t>
    </rPh>
    <rPh sb="8" eb="10">
      <t>ニンテイ</t>
    </rPh>
    <rPh sb="10" eb="12">
      <t>イシ</t>
    </rPh>
    <rPh sb="13" eb="15">
      <t>ショゾク</t>
    </rPh>
    <rPh sb="15" eb="17">
      <t>ジョウキョウ</t>
    </rPh>
    <phoneticPr fontId="27"/>
  </si>
  <si>
    <t>１　所要額明細</t>
  </si>
  <si>
    <t>２　基準額算出調書</t>
    <rPh sb="2" eb="5">
      <t>キジュンガク</t>
    </rPh>
    <rPh sb="5" eb="7">
      <t>サンシュツ</t>
    </rPh>
    <rPh sb="7" eb="9">
      <t>チョウショ</t>
    </rPh>
    <phoneticPr fontId="27"/>
  </si>
  <si>
    <t>（注）：参考となる書類（金額の積算の内訳等）を添えてください。</t>
  </si>
  <si>
    <t>収入の部</t>
    <rPh sb="0" eb="2">
      <t>シュウニュウ</t>
    </rPh>
    <rPh sb="3" eb="4">
      <t>ブ</t>
    </rPh>
    <phoneticPr fontId="27"/>
  </si>
  <si>
    <t>別紙３</t>
    <rPh sb="0" eb="2">
      <t>べっし</t>
    </rPh>
    <phoneticPr fontId="42" type="Hiragana"/>
  </si>
  <si>
    <t>２　経費所要額調（別記第１号様式の別紙１のとおり）</t>
  </si>
  <si>
    <t>３　事業計画書（別記第１号様式の別紙２のとおり）</t>
  </si>
  <si>
    <t>１　変更（中止・廃止）内容及びその理由</t>
    <rPh sb="11" eb="13">
      <t>ナイヨウ</t>
    </rPh>
    <phoneticPr fontId="27"/>
  </si>
  <si>
    <t>第３号様式（第６条関係）</t>
  </si>
  <si>
    <t>２　消費税及び地方消費税の申告により確定した消費税及び地方消費税仕入控除税額（要補助金返還相
　　当額）</t>
  </si>
  <si>
    <t>１　経費所要額精算書（別紙１のとおり）</t>
  </si>
  <si>
    <r>
      <t>(</t>
    </r>
    <r>
      <rPr>
        <sz val="10.5"/>
        <color rgb="FF000000"/>
        <rFont val="ＭＳ 明朝"/>
      </rPr>
      <t>１)　当該事業に係る歳入歳出決算書（見込み）の抄本（別紙３のとおり）</t>
    </r>
  </si>
  <si>
    <r>
      <t>(</t>
    </r>
    <r>
      <rPr>
        <sz val="10.5"/>
        <color rgb="FF000000"/>
        <rFont val="ＭＳ 明朝"/>
      </rPr>
      <t>１) 歳入歳出予算書（見込み）の抄本（別紙３のとおり）</t>
    </r>
  </si>
  <si>
    <t>生年月日</t>
    <rPh sb="0" eb="4">
      <t>セイネン</t>
    </rPh>
    <phoneticPr fontId="27"/>
  </si>
  <si>
    <t>上記のとおり相違ありません。</t>
    <rPh sb="0" eb="2">
      <t>ジョウキ</t>
    </rPh>
    <rPh sb="6" eb="8">
      <t>ソウイ</t>
    </rPh>
    <phoneticPr fontId="27"/>
  </si>
  <si>
    <t>円</t>
    <rPh sb="0" eb="1">
      <t>えん</t>
    </rPh>
    <phoneticPr fontId="42" type="Hiragana"/>
  </si>
  <si>
    <t>医業収益</t>
    <rPh sb="0" eb="2">
      <t>いぎょう</t>
    </rPh>
    <rPh sb="2" eb="4">
      <t>しゅうえき</t>
    </rPh>
    <phoneticPr fontId="42" type="Hiragana"/>
  </si>
  <si>
    <t>合　　計</t>
    <rPh sb="0" eb="1">
      <t>ゴウ</t>
    </rPh>
    <rPh sb="3" eb="4">
      <t>ケイ</t>
    </rPh>
    <phoneticPr fontId="27"/>
  </si>
  <si>
    <t>医業外収益</t>
    <rPh sb="0" eb="2">
      <t>いぎょう</t>
    </rPh>
    <rPh sb="2" eb="3">
      <t>がい</t>
    </rPh>
    <rPh sb="3" eb="5">
      <t>しゅうえき</t>
    </rPh>
    <phoneticPr fontId="42" type="Hiragana"/>
  </si>
  <si>
    <t>（旅費）</t>
    <rPh sb="1" eb="3">
      <t>りょひ</t>
    </rPh>
    <phoneticPr fontId="42" type="Hiragana"/>
  </si>
  <si>
    <t>専門書購入経費</t>
    <rPh sb="0" eb="3">
      <t>せんもんしょ</t>
    </rPh>
    <rPh sb="3" eb="5">
      <t>こうにゅう</t>
    </rPh>
    <rPh sb="5" eb="7">
      <t>けいひ</t>
    </rPh>
    <phoneticPr fontId="42" type="Hiragana"/>
  </si>
  <si>
    <t>その他経費</t>
    <rPh sb="2" eb="3">
      <t>た</t>
    </rPh>
    <rPh sb="3" eb="5">
      <t>けいひ</t>
    </rPh>
    <phoneticPr fontId="42" type="Hiragana"/>
  </si>
  <si>
    <t>　高知県補助金等交付規則第３条第１項及び高知県医師少数区域等勤務医支援事業費補助金交付要綱第５条の規定により、補助金を交付されるよう関係書類を添えて申請します。</t>
  </si>
  <si>
    <t>（注２）変更申請の場合は、変更前を上段に括弧書きで記入して下さい。</t>
    <rPh sb="4" eb="6">
      <t>ヘンコウ</t>
    </rPh>
    <rPh sb="6" eb="8">
      <t>シンセイ</t>
    </rPh>
    <rPh sb="9" eb="11">
      <t>バアイ</t>
    </rPh>
    <rPh sb="13" eb="16">
      <t>ヘンコウマエ</t>
    </rPh>
    <rPh sb="17" eb="19">
      <t>ジョウダン</t>
    </rPh>
    <rPh sb="20" eb="23">
      <t>カッコガ</t>
    </rPh>
    <rPh sb="25" eb="27">
      <t>キニュウ</t>
    </rPh>
    <rPh sb="29" eb="30">
      <t>クダ</t>
    </rPh>
    <phoneticPr fontId="27"/>
  </si>
  <si>
    <t>支出済額</t>
    <rPh sb="0" eb="2">
      <t>シシュツ</t>
    </rPh>
    <rPh sb="2" eb="3">
      <t>スミ</t>
    </rPh>
    <rPh sb="3" eb="4">
      <t>ガク</t>
    </rPh>
    <phoneticPr fontId="27"/>
  </si>
  <si>
    <t>※「勤務月数」は、在職期間のうち暦日で２分の１以上在職した月を1月として積算する。</t>
    <rPh sb="2" eb="4">
      <t>キンム</t>
    </rPh>
    <rPh sb="4" eb="6">
      <t>ゲッスウ</t>
    </rPh>
    <rPh sb="9" eb="11">
      <t>ザイショク</t>
    </rPh>
    <rPh sb="11" eb="13">
      <t>キカン</t>
    </rPh>
    <rPh sb="16" eb="18">
      <t>レキジツ</t>
    </rPh>
    <rPh sb="20" eb="21">
      <t>ブン</t>
    </rPh>
    <rPh sb="23" eb="25">
      <t>イジョウ</t>
    </rPh>
    <rPh sb="25" eb="27">
      <t>ザイショク</t>
    </rPh>
    <rPh sb="29" eb="30">
      <t>ツキ</t>
    </rPh>
    <rPh sb="32" eb="33">
      <t>ツキ</t>
    </rPh>
    <rPh sb="36" eb="38">
      <t>セキサン</t>
    </rPh>
    <phoneticPr fontId="27"/>
  </si>
  <si>
    <t>※「勤務状況」は、週4日以上、週3日、週2日、週１日で記載。在職期間中に変動がある場合は、
　平均値で記載すること。</t>
    <rPh sb="2" eb="4">
      <t>キンム</t>
    </rPh>
    <rPh sb="4" eb="6">
      <t>ジョウキョウ</t>
    </rPh>
    <rPh sb="9" eb="10">
      <t>シュウ</t>
    </rPh>
    <rPh sb="11" eb="12">
      <t>ニチ</t>
    </rPh>
    <rPh sb="12" eb="14">
      <t>イジョウ</t>
    </rPh>
    <rPh sb="15" eb="16">
      <t>シュウ</t>
    </rPh>
    <rPh sb="17" eb="18">
      <t>ニチ</t>
    </rPh>
    <rPh sb="19" eb="20">
      <t>シュウ</t>
    </rPh>
    <rPh sb="21" eb="22">
      <t>ニチ</t>
    </rPh>
    <rPh sb="23" eb="24">
      <t>シュウ</t>
    </rPh>
    <rPh sb="25" eb="26">
      <t>ニチ</t>
    </rPh>
    <rPh sb="27" eb="29">
      <t>キサイ</t>
    </rPh>
    <rPh sb="30" eb="32">
      <t>ザイショク</t>
    </rPh>
    <rPh sb="32" eb="35">
      <t>キカンチュウ</t>
    </rPh>
    <rPh sb="36" eb="38">
      <t>ヘンドウ</t>
    </rPh>
    <rPh sb="41" eb="43">
      <t>バアイ</t>
    </rPh>
    <phoneticPr fontId="27"/>
  </si>
  <si>
    <t>第４号様式（第８条関係）</t>
  </si>
  <si>
    <t>　令和　　年　　月　　日付け高知県指令　　第　　　号で補助金の(変更)交付の決定がありました令和７年度高知県医師少数区域等勤務医支援事業費補助金について、下記により金　　　　円を概算払によって交付されるよう、令和７年度高知県医師少数区域等勤務医支援事業費補助金交付要綱第８条第２項の規定により、請求します。</t>
    <rPh sb="51" eb="54">
      <t>コウチケン</t>
    </rPh>
    <rPh sb="77" eb="79">
      <t>カキ</t>
    </rPh>
    <rPh sb="82" eb="83">
      <t>キン</t>
    </rPh>
    <rPh sb="87" eb="88">
      <t>エン</t>
    </rPh>
    <rPh sb="89" eb="92">
      <t>ガ</t>
    </rPh>
    <rPh sb="96" eb="98">
      <t>コウフ</t>
    </rPh>
    <rPh sb="130" eb="134">
      <t>コウフヨ</t>
    </rPh>
    <rPh sb="134" eb="135">
      <t>ダイ</t>
    </rPh>
    <rPh sb="136" eb="137">
      <t>ジョウ</t>
    </rPh>
    <rPh sb="137" eb="138">
      <t>ダイ</t>
    </rPh>
    <rPh sb="139" eb="140">
      <t>コウ</t>
    </rPh>
    <rPh sb="141" eb="143">
      <t>キテイ</t>
    </rPh>
    <rPh sb="147" eb="149">
      <t>セイキュウ</t>
    </rPh>
    <phoneticPr fontId="27"/>
  </si>
  <si>
    <t>既交付額</t>
    <rPh sb="0" eb="1">
      <t>キ</t>
    </rPh>
    <rPh sb="1" eb="4">
      <t>コウフガク</t>
    </rPh>
    <phoneticPr fontId="27"/>
  </si>
  <si>
    <t>振込先</t>
    <rPh sb="0" eb="3">
      <t>フリコミサキ</t>
    </rPh>
    <phoneticPr fontId="27"/>
  </si>
  <si>
    <r>
      <t>令和</t>
    </r>
    <r>
      <rPr>
        <sz val="10.5"/>
        <color auto="1"/>
        <rFont val="ＭＳ 明朝"/>
      </rPr>
      <t>７年度消費税及び地方消費税に係る仕入控除税額報告書</t>
    </r>
  </si>
  <si>
    <r>
      <t>令和</t>
    </r>
    <r>
      <rPr>
        <sz val="10.5"/>
        <color auto="1"/>
        <rFont val="ＭＳ 明朝"/>
      </rPr>
      <t>７年度高知県医師少数区域等勤務医支援事業費補助金交付申請書</t>
    </r>
    <rPh sb="5" eb="8">
      <t>コウチケン</t>
    </rPh>
    <phoneticPr fontId="27"/>
  </si>
  <si>
    <r>
      <t>令和</t>
    </r>
    <r>
      <rPr>
        <sz val="10.5"/>
        <color auto="1"/>
        <rFont val="ＭＳ 明朝"/>
      </rPr>
      <t>７年度高知県医師少数区域等勤務医支援事業費補助金実績報告書</t>
    </r>
    <rPh sb="5" eb="8">
      <t>コウチケン</t>
    </rPh>
    <phoneticPr fontId="27"/>
  </si>
  <si>
    <r>
      <t>令和</t>
    </r>
    <r>
      <rPr>
        <sz val="14"/>
        <color auto="1"/>
        <rFont val="ＭＳ 明朝"/>
      </rPr>
      <t>７年度医師少数区域等勤務医支援事業に係る歳入歳出決算書抄本</t>
    </r>
    <rPh sb="20" eb="21">
      <t>カカ</t>
    </rPh>
    <rPh sb="22" eb="24">
      <t>サイニュウ</t>
    </rPh>
    <rPh sb="24" eb="26">
      <t>サイシュツ</t>
    </rPh>
    <rPh sb="26" eb="28">
      <t>ケッサン</t>
    </rPh>
    <rPh sb="28" eb="29">
      <t>ショ</t>
    </rPh>
    <rPh sb="29" eb="31">
      <t>ショウホン</t>
    </rPh>
    <phoneticPr fontId="27"/>
  </si>
  <si>
    <t>令和７年度高知県医師少数区域等勤務医支援事業費補助金概算払請求書</t>
    <rPh sb="26" eb="29">
      <t>ガイサンバライ</t>
    </rPh>
    <rPh sb="29" eb="31">
      <t>セイキュウ</t>
    </rPh>
    <phoneticPr fontId="27"/>
  </si>
  <si>
    <r>
      <t>　令和　　年　　月　　日付け高知県指令　　第　　　号で補助金の(変更)交付の決定の通知がありました事業が完了しましたので、令和</t>
    </r>
    <r>
      <rPr>
        <sz val="10.5"/>
        <color auto="1"/>
        <rFont val="ＭＳ 明朝"/>
      </rPr>
      <t>７年度高知県医師少数区域等勤務医支援事業費補助金交付要綱第９条の規定により、関係書類を添えて報告します。</t>
    </r>
    <rPh sb="66" eb="69">
      <t>コウチケン</t>
    </rPh>
    <phoneticPr fontId="27"/>
  </si>
</sst>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6" formatCode="&quot;¥&quot;#,##0;[Red]&quot;¥&quot;\-#,##0"/>
    <numFmt numFmtId="176" formatCode="#,##0_ "/>
    <numFmt numFmtId="177" formatCode="[$-411]ggge&quot;年&quot;m&quot;月&quot;d&quot;日&quot;;@"/>
    <numFmt numFmtId="178" formatCode="#,##0&quot;円&quot;;&quot;△ &quot;#,##0&quot;&quot;&quot;円&quot;"/>
    <numFmt numFmtId="179" formatCode="#,##0;&quot;△ &quot;#,##0"/>
  </numFmts>
  <fonts count="50">
    <font>
      <sz val="11"/>
      <color theme="1"/>
      <name val="ＭＳ Ｐゴシック"/>
      <family val="3"/>
      <scheme val="minor"/>
    </font>
    <font>
      <sz val="11"/>
      <color indexed="8"/>
      <name val="ＭＳ Ｐゴシック"/>
      <family val="3"/>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4"/>
      <color auto="1"/>
      <name val="ＭＳ 明朝"/>
      <family val="1"/>
    </font>
    <font>
      <sz val="11"/>
      <color auto="1"/>
      <name val="ＭＳ ゴシック"/>
      <family val="3"/>
    </font>
    <font>
      <sz val="11"/>
      <color theme="1"/>
      <name val="ＭＳ Ｐゴシック"/>
      <family val="3"/>
      <scheme val="minor"/>
    </font>
    <font>
      <sz val="12"/>
      <color auto="1"/>
      <name val="明朝"/>
      <family val="1"/>
    </font>
    <font>
      <sz val="11"/>
      <color auto="1"/>
      <name val="明朝"/>
      <family val="3"/>
    </font>
    <font>
      <sz val="11"/>
      <color auto="1"/>
      <name val="ＭＳ Ｐ明朝"/>
      <family val="1"/>
    </font>
    <font>
      <sz val="11"/>
      <color rgb="FF000000"/>
      <name val="ＭＳ ゴシック"/>
      <family val="3"/>
    </font>
    <font>
      <sz val="11"/>
      <color auto="1"/>
      <name val="平成ゴシック"/>
      <family val="3"/>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b/>
      <sz val="10"/>
      <color rgb="FF000000"/>
      <name val="ＭＳ ゴシック"/>
      <family val="3"/>
    </font>
    <font>
      <b/>
      <sz val="11"/>
      <color rgb="FF000000"/>
      <name val="ＭＳ ゴシック"/>
      <family val="3"/>
    </font>
    <font>
      <sz val="10"/>
      <color rgb="FF000000"/>
      <name val="ＭＳ ゴシック"/>
      <family val="3"/>
    </font>
    <font>
      <sz val="10"/>
      <color rgb="FFFF0000"/>
      <name val="ＭＳ ゴシック"/>
      <family val="3"/>
    </font>
    <font>
      <b/>
      <sz val="10"/>
      <color rgb="FFFF0000"/>
      <name val="ＭＳ ゴシック"/>
      <family val="3"/>
    </font>
    <font>
      <b/>
      <sz val="10"/>
      <color rgb="FF00B050"/>
      <name val="ＭＳ ゴシック"/>
      <family val="3"/>
    </font>
    <font>
      <b/>
      <sz val="10"/>
      <color rgb="FF0070C0"/>
      <name val="ＭＳ ゴシック"/>
      <family val="3"/>
    </font>
    <font>
      <sz val="11"/>
      <color rgb="FFFF0000"/>
      <name val="ＭＳ Ｐゴシック"/>
      <family val="3"/>
      <scheme val="minor"/>
    </font>
    <font>
      <sz val="10.5"/>
      <color theme="1"/>
      <name val="ＭＳ 明朝"/>
      <family val="1"/>
    </font>
    <font>
      <sz val="10.5"/>
      <color rgb="FF000000"/>
      <name val="ＭＳ 明朝"/>
      <family val="1"/>
    </font>
    <font>
      <sz val="10.5"/>
      <color auto="1"/>
      <name val="ＭＳ 明朝"/>
      <family val="1"/>
    </font>
    <font>
      <sz val="11"/>
      <color auto="1"/>
      <name val="ＭＳ 明朝"/>
      <family val="1"/>
    </font>
    <font>
      <b/>
      <sz val="10.5"/>
      <color auto="1"/>
      <name val="ＭＳ 明朝"/>
    </font>
    <font>
      <sz val="12"/>
      <color auto="1"/>
      <name val="ＭＳ 明朝"/>
      <family val="1"/>
    </font>
    <font>
      <sz val="6"/>
      <color auto="1"/>
      <name val="游ゴシック"/>
      <family val="3"/>
    </font>
    <font>
      <sz val="11"/>
      <color theme="1"/>
      <name val="ＭＳ 明朝"/>
      <family val="1"/>
    </font>
    <font>
      <sz val="14"/>
      <color theme="1"/>
      <name val="ＭＳ 明朝"/>
    </font>
    <font>
      <sz val="10"/>
      <color theme="1"/>
      <name val="ＭＳ 明朝"/>
      <family val="1"/>
    </font>
    <font>
      <sz val="10"/>
      <color auto="1"/>
      <name val="ＭＳ 明朝"/>
      <family val="1"/>
    </font>
    <font>
      <sz val="11"/>
      <color theme="1"/>
      <name val="游ゴシック"/>
    </font>
    <font>
      <sz val="12"/>
      <color rgb="FF000000"/>
      <name val="ＭＳ 明朝"/>
      <family val="1"/>
    </font>
    <font>
      <sz val="11"/>
      <color theme="1"/>
      <name val="ＭＳ Ｐゴシック"/>
      <family val="3"/>
      <scheme val="minor"/>
    </font>
  </fonts>
  <fills count="42">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DBE5F1"/>
        <bgColor rgb="FFDBE5F1"/>
      </patternFill>
    </fill>
    <fill>
      <patternFill patternType="solid">
        <fgColor rgb="FFFFD5FF"/>
        <bgColor rgb="FFFFD5FF"/>
      </patternFill>
    </fill>
    <fill>
      <patternFill patternType="solid">
        <fgColor theme="5" tint="0.6"/>
        <bgColor rgb="FFDBE5F1"/>
      </patternFill>
    </fill>
    <fill>
      <patternFill patternType="solid">
        <fgColor rgb="FFCCC0D9"/>
        <bgColor rgb="FFCCC0D9"/>
      </patternFill>
    </fill>
    <fill>
      <patternFill patternType="solid">
        <fgColor theme="5" tint="0.8"/>
        <bgColor rgb="FFDBE5F1"/>
      </patternFill>
    </fill>
    <fill>
      <patternFill patternType="solid">
        <fgColor rgb="FFFFFF00"/>
        <bgColor rgb="FFFFFF00"/>
      </patternFill>
    </fill>
    <fill>
      <patternFill patternType="solid">
        <fgColor rgb="FFDCEFF3"/>
        <bgColor indexed="64"/>
      </patternFill>
    </fill>
    <fill>
      <patternFill patternType="solid">
        <fgColor rgb="FFFFFF00"/>
        <bgColor indexed="64"/>
      </patternFill>
    </fill>
    <fill>
      <patternFill patternType="solid">
        <fgColor theme="0"/>
        <bgColor indexed="64"/>
      </patternFill>
    </fill>
  </fills>
  <borders count="45">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auto="1"/>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s>
  <cellStyleXfs count="8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0" fontId="1" fillId="28" borderId="2" applyNumberForma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1" fontId="11" fillId="0" borderId="0"/>
    <xf numFmtId="38" fontId="6" fillId="0" borderId="0" applyFont="0" applyFill="0" applyBorder="0" applyAlignment="0" applyProtection="0">
      <alignment vertical="center"/>
    </xf>
    <xf numFmtId="38" fontId="1" fillId="0" borderId="0" applyFill="0" applyBorder="0" applyAlignment="0" applyProtection="0">
      <alignment vertical="center"/>
    </xf>
    <xf numFmtId="38" fontId="6" fillId="0" borderId="0" applyFont="0" applyFill="0" applyBorder="0" applyAlignment="0" applyProtection="0">
      <alignment vertical="center"/>
    </xf>
    <xf numFmtId="38" fontId="12" fillId="0" borderId="0" applyFont="0" applyFill="0" applyBorder="0" applyAlignment="0" applyProtection="0">
      <alignment vertical="center"/>
    </xf>
    <xf numFmtId="38" fontId="13" fillId="0" borderId="0" applyFont="0" applyFill="0" applyBorder="0" applyAlignment="0" applyProtection="0">
      <alignment vertical="center"/>
    </xf>
    <xf numFmtId="38" fontId="14" fillId="0" borderId="0" applyFont="0" applyFill="0" applyBorder="0" applyAlignment="0" applyProtection="0">
      <alignment vertical="center"/>
    </xf>
    <xf numFmtId="38" fontId="6" fillId="0" borderId="0" applyFont="0" applyFill="0" applyBorder="0" applyAlignment="0" applyProtection="0">
      <alignment vertical="center"/>
    </xf>
    <xf numFmtId="38" fontId="15" fillId="0" borderId="0" applyFont="0" applyFill="0" applyBorder="0" applyAlignment="0" applyProtection="0">
      <alignment vertical="center"/>
    </xf>
    <xf numFmtId="38" fontId="13" fillId="0" borderId="0" applyFont="0" applyFill="0" applyBorder="0" applyAlignment="0" applyProtection="0">
      <alignment vertical="center"/>
    </xf>
    <xf numFmtId="0" fontId="13" fillId="0" borderId="0"/>
    <xf numFmtId="0" fontId="13" fillId="0" borderId="0">
      <alignment vertical="center"/>
    </xf>
    <xf numFmtId="0" fontId="13" fillId="0" borderId="0">
      <alignment vertical="center"/>
    </xf>
    <xf numFmtId="0" fontId="6" fillId="0" borderId="0">
      <alignment vertical="center"/>
    </xf>
    <xf numFmtId="0" fontId="1" fillId="0" borderId="0"/>
    <xf numFmtId="0" fontId="6" fillId="0" borderId="0">
      <alignment vertical="center"/>
    </xf>
    <xf numFmtId="0" fontId="1" fillId="0" borderId="0">
      <alignment vertical="center"/>
    </xf>
    <xf numFmtId="0" fontId="13" fillId="0" borderId="0">
      <alignment vertical="center"/>
    </xf>
    <xf numFmtId="0" fontId="13" fillId="0" borderId="0">
      <alignment vertical="center"/>
    </xf>
    <xf numFmtId="0" fontId="6" fillId="0" borderId="0"/>
    <xf numFmtId="0" fontId="16" fillId="0" borderId="0"/>
    <xf numFmtId="0" fontId="17" fillId="0" borderId="0"/>
    <xf numFmtId="0" fontId="13" fillId="0" borderId="0">
      <alignment vertical="center"/>
    </xf>
    <xf numFmtId="0" fontId="12" fillId="0" borderId="0"/>
    <xf numFmtId="0" fontId="13" fillId="0" borderId="0">
      <alignment vertical="center"/>
    </xf>
    <xf numFmtId="0" fontId="6" fillId="0" borderId="0"/>
    <xf numFmtId="0" fontId="14" fillId="0" borderId="0"/>
    <xf numFmtId="0" fontId="16"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8" fillId="0" borderId="0"/>
    <xf numFmtId="0" fontId="15" fillId="0" borderId="0"/>
    <xf numFmtId="0" fontId="6" fillId="0" borderId="0">
      <alignment vertical="center"/>
    </xf>
    <xf numFmtId="0" fontId="13" fillId="0" borderId="0">
      <alignment vertical="center"/>
    </xf>
    <xf numFmtId="0" fontId="18" fillId="0" borderId="0"/>
    <xf numFmtId="0" fontId="6" fillId="0" borderId="0">
      <alignment vertical="center"/>
    </xf>
    <xf numFmtId="0" fontId="1" fillId="0" borderId="0">
      <alignment vertical="center"/>
    </xf>
    <xf numFmtId="0" fontId="6" fillId="0" borderId="0">
      <alignment vertical="center"/>
    </xf>
    <xf numFmtId="0" fontId="6" fillId="0" borderId="0"/>
    <xf numFmtId="0" fontId="6" fillId="0" borderId="0"/>
    <xf numFmtId="0" fontId="19" fillId="32" borderId="0" applyNumberFormat="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0" borderId="4" applyNumberForma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6" fontId="47" fillId="0" borderId="0" applyFont="0" applyFill="0" applyBorder="0" applyAlignment="0" applyProtection="0">
      <alignment vertical="center"/>
    </xf>
  </cellStyleXfs>
  <cellXfs count="317">
    <xf numFmtId="0" fontId="0" fillId="0" borderId="0" xfId="0">
      <alignment vertical="center"/>
    </xf>
    <xf numFmtId="0" fontId="17" fillId="0" borderId="0" xfId="55" applyFont="1" applyAlignment="1"/>
    <xf numFmtId="0" fontId="28" fillId="0" borderId="0" xfId="53" applyFont="1"/>
    <xf numFmtId="0" fontId="28" fillId="0" borderId="10" xfId="55" applyFont="1" applyBorder="1" applyAlignment="1">
      <alignment horizontal="center" vertical="center"/>
    </xf>
    <xf numFmtId="0" fontId="28" fillId="0" borderId="11" xfId="55" applyFont="1" applyBorder="1" applyAlignment="1">
      <alignment horizontal="center" vertical="center"/>
    </xf>
    <xf numFmtId="0" fontId="29" fillId="0" borderId="0" xfId="55" applyFont="1"/>
    <xf numFmtId="0" fontId="30" fillId="0" borderId="0" xfId="53" applyFont="1"/>
    <xf numFmtId="0" fontId="30" fillId="33" borderId="12" xfId="55" applyFont="1" applyFill="1" applyBorder="1" applyAlignment="1">
      <alignment horizontal="center" vertical="center"/>
    </xf>
    <xf numFmtId="0" fontId="30" fillId="0" borderId="13" xfId="55" applyFont="1" applyFill="1" applyBorder="1" applyAlignment="1">
      <alignment horizontal="center" vertical="center"/>
    </xf>
    <xf numFmtId="0" fontId="30" fillId="33" borderId="10" xfId="55" applyFont="1" applyFill="1" applyBorder="1" applyAlignment="1">
      <alignment horizontal="center" vertical="center"/>
    </xf>
    <xf numFmtId="0" fontId="30" fillId="0" borderId="10" xfId="55" applyFont="1" applyFill="1" applyBorder="1" applyAlignment="1">
      <alignment horizontal="center" vertical="center"/>
    </xf>
    <xf numFmtId="0" fontId="17" fillId="0" borderId="0" xfId="55" applyFont="1"/>
    <xf numFmtId="0" fontId="30" fillId="33" borderId="14" xfId="55" applyFont="1" applyFill="1" applyBorder="1" applyAlignment="1">
      <alignment horizontal="center" vertical="center"/>
    </xf>
    <xf numFmtId="0" fontId="30" fillId="0" borderId="15" xfId="55" applyFont="1" applyFill="1" applyBorder="1" applyAlignment="1">
      <alignment horizontal="center" vertical="center"/>
    </xf>
    <xf numFmtId="0" fontId="30" fillId="34" borderId="14" xfId="55" applyFont="1" applyFill="1" applyBorder="1" applyAlignment="1">
      <alignment horizontal="center" vertical="center"/>
    </xf>
    <xf numFmtId="0" fontId="30" fillId="34" borderId="10" xfId="55" applyFont="1" applyFill="1" applyBorder="1" applyAlignment="1">
      <alignment horizontal="center" vertical="center"/>
    </xf>
    <xf numFmtId="0" fontId="30" fillId="35" borderId="16" xfId="55" applyFont="1" applyFill="1" applyBorder="1" applyAlignment="1">
      <alignment horizontal="center" vertical="center" wrapText="1"/>
    </xf>
    <xf numFmtId="0" fontId="30" fillId="36" borderId="10" xfId="55" applyFont="1" applyFill="1" applyBorder="1" applyAlignment="1">
      <alignment horizontal="center" vertical="center"/>
    </xf>
    <xf numFmtId="0" fontId="30" fillId="37" borderId="17" xfId="55" applyFont="1" applyFill="1" applyBorder="1" applyAlignment="1">
      <alignment horizontal="center" vertical="center" wrapText="1"/>
    </xf>
    <xf numFmtId="0" fontId="28" fillId="33" borderId="10" xfId="55" applyFont="1" applyFill="1" applyBorder="1" applyAlignment="1">
      <alignment horizontal="center" vertical="center"/>
    </xf>
    <xf numFmtId="0" fontId="30" fillId="38" borderId="18" xfId="55" applyFont="1" applyFill="1" applyBorder="1" applyAlignment="1">
      <alignment horizontal="center" vertical="center"/>
    </xf>
    <xf numFmtId="0" fontId="31" fillId="0" borderId="15" xfId="55" applyFont="1" applyFill="1" applyBorder="1" applyAlignment="1">
      <alignment horizontal="center" vertical="center"/>
    </xf>
    <xf numFmtId="0" fontId="31" fillId="0" borderId="0" xfId="55" applyFont="1" applyFill="1" applyBorder="1" applyAlignment="1">
      <alignment horizontal="center" vertical="center"/>
    </xf>
    <xf numFmtId="0" fontId="30" fillId="0" borderId="0" xfId="55" applyFont="1" applyFill="1" applyBorder="1" applyAlignment="1">
      <alignment horizontal="center" vertical="center"/>
    </xf>
    <xf numFmtId="0" fontId="30" fillId="38" borderId="19" xfId="55" applyFont="1" applyFill="1" applyBorder="1" applyAlignment="1">
      <alignment horizontal="center" vertical="center"/>
    </xf>
    <xf numFmtId="0" fontId="31" fillId="0" borderId="19" xfId="55" applyFont="1" applyFill="1" applyBorder="1" applyAlignment="1">
      <alignment horizontal="center" vertical="center"/>
    </xf>
    <xf numFmtId="0" fontId="30" fillId="0" borderId="20" xfId="55" applyFont="1" applyFill="1" applyBorder="1" applyAlignment="1">
      <alignment horizontal="center" vertical="center"/>
    </xf>
    <xf numFmtId="0" fontId="30" fillId="38" borderId="10" xfId="55" applyFont="1" applyFill="1" applyBorder="1" applyAlignment="1">
      <alignment horizontal="center" vertical="center"/>
    </xf>
    <xf numFmtId="0" fontId="31" fillId="0" borderId="10" xfId="55" applyFont="1" applyFill="1" applyBorder="1" applyAlignment="1">
      <alignment horizontal="center" vertical="center"/>
    </xf>
    <xf numFmtId="0" fontId="32" fillId="0" borderId="21" xfId="55" applyFont="1" applyFill="1" applyBorder="1" applyAlignment="1">
      <alignment horizontal="center" vertical="center"/>
    </xf>
    <xf numFmtId="0" fontId="30" fillId="0" borderId="22" xfId="55" applyFont="1" applyFill="1" applyBorder="1" applyAlignment="1">
      <alignment horizontal="center" vertical="center"/>
    </xf>
    <xf numFmtId="0" fontId="30" fillId="0" borderId="23" xfId="55" applyFont="1" applyBorder="1" applyAlignment="1">
      <alignment horizontal="center" vertical="center"/>
    </xf>
    <xf numFmtId="0" fontId="30" fillId="0" borderId="0" xfId="55" applyFont="1" applyAlignment="1">
      <alignment horizontal="center" vertical="center"/>
    </xf>
    <xf numFmtId="0" fontId="30" fillId="38" borderId="24" xfId="55" applyFont="1" applyFill="1" applyBorder="1" applyAlignment="1">
      <alignment horizontal="center" vertical="center"/>
    </xf>
    <xf numFmtId="0" fontId="30" fillId="0" borderId="25" xfId="55" applyFont="1" applyFill="1" applyBorder="1" applyAlignment="1">
      <alignment horizontal="center" vertical="center"/>
    </xf>
    <xf numFmtId="0" fontId="30" fillId="0" borderId="21" xfId="55" applyFont="1" applyFill="1" applyBorder="1" applyAlignment="1">
      <alignment horizontal="center" vertical="center"/>
    </xf>
    <xf numFmtId="0" fontId="30" fillId="0" borderId="26" xfId="55" applyFont="1" applyFill="1" applyBorder="1" applyAlignment="1">
      <alignment horizontal="center" vertical="center"/>
    </xf>
    <xf numFmtId="0" fontId="31" fillId="0" borderId="11" xfId="55" applyFont="1" applyFill="1" applyBorder="1" applyAlignment="1">
      <alignment horizontal="center" vertical="center"/>
    </xf>
    <xf numFmtId="0" fontId="30" fillId="0" borderId="27" xfId="55" applyFont="1" applyFill="1" applyBorder="1" applyAlignment="1">
      <alignment horizontal="center" vertical="center"/>
    </xf>
    <xf numFmtId="0" fontId="30" fillId="0" borderId="28" xfId="55" applyFont="1" applyFill="1" applyBorder="1" applyAlignment="1">
      <alignment horizontal="center" vertical="center"/>
    </xf>
    <xf numFmtId="0" fontId="30" fillId="0" borderId="29" xfId="55" applyFont="1" applyFill="1" applyBorder="1" applyAlignment="1">
      <alignment horizontal="center" vertical="center"/>
    </xf>
    <xf numFmtId="0" fontId="30" fillId="0" borderId="11" xfId="55" applyFont="1" applyFill="1" applyBorder="1" applyAlignment="1">
      <alignment horizontal="center" vertical="center"/>
    </xf>
    <xf numFmtId="0" fontId="28" fillId="0" borderId="27" xfId="55" applyFont="1" applyFill="1" applyBorder="1" applyAlignment="1">
      <alignment horizontal="center" vertical="center"/>
    </xf>
    <xf numFmtId="0" fontId="30" fillId="0" borderId="19" xfId="55" applyFont="1" applyFill="1" applyBorder="1" applyAlignment="1">
      <alignment horizontal="center" vertical="center"/>
    </xf>
    <xf numFmtId="0" fontId="30" fillId="36" borderId="30" xfId="55" applyFont="1" applyFill="1" applyBorder="1" applyAlignment="1">
      <alignment horizontal="center" vertical="center"/>
    </xf>
    <xf numFmtId="0" fontId="33" fillId="0" borderId="21" xfId="55" applyFont="1" applyFill="1" applyBorder="1" applyAlignment="1">
      <alignment horizontal="center" vertical="center"/>
    </xf>
    <xf numFmtId="0" fontId="34" fillId="0" borderId="27" xfId="55" applyFont="1" applyFill="1" applyBorder="1" applyAlignment="1">
      <alignment horizontal="center" vertical="center"/>
    </xf>
    <xf numFmtId="20" fontId="17" fillId="0" borderId="0" xfId="55" applyNumberFormat="1" applyFont="1"/>
    <xf numFmtId="0" fontId="30" fillId="0" borderId="0" xfId="55" applyFont="1" applyAlignment="1">
      <alignment horizontal="left" vertical="center"/>
    </xf>
    <xf numFmtId="0" fontId="30" fillId="38" borderId="26" xfId="55" applyFont="1" applyFill="1" applyBorder="1" applyAlignment="1">
      <alignment horizontal="center" vertical="center"/>
    </xf>
    <xf numFmtId="0" fontId="34" fillId="0" borderId="22" xfId="55" applyFont="1" applyFill="1" applyBorder="1" applyAlignment="1">
      <alignment horizontal="center" vertical="center"/>
    </xf>
    <xf numFmtId="0" fontId="30" fillId="0" borderId="0" xfId="55" applyFont="1" applyAlignment="1">
      <alignment vertical="center"/>
    </xf>
    <xf numFmtId="0" fontId="0" fillId="0" borderId="0" xfId="0" applyFill="1" applyAlignment="1">
      <alignment horizontal="center" vertical="center"/>
    </xf>
    <xf numFmtId="0" fontId="0" fillId="0" borderId="0" xfId="0" applyFill="1">
      <alignment vertical="center"/>
    </xf>
    <xf numFmtId="0" fontId="35" fillId="0" borderId="0" xfId="0" applyFont="1" applyFill="1">
      <alignment vertical="center"/>
    </xf>
    <xf numFmtId="0" fontId="0" fillId="0" borderId="19" xfId="0" applyFill="1" applyBorder="1" applyAlignment="1">
      <alignment horizontal="center" vertical="center"/>
    </xf>
    <xf numFmtId="0" fontId="0" fillId="0" borderId="21" xfId="0" applyFill="1" applyBorder="1" applyAlignment="1">
      <alignment horizontal="center" vertical="center"/>
    </xf>
    <xf numFmtId="0" fontId="0" fillId="0" borderId="22" xfId="0" applyFill="1" applyBorder="1" applyAlignment="1">
      <alignment horizontal="center" vertical="center"/>
    </xf>
    <xf numFmtId="0" fontId="0" fillId="0" borderId="26" xfId="0" applyFill="1" applyBorder="1" applyAlignment="1">
      <alignment horizontal="center" vertical="center"/>
    </xf>
    <xf numFmtId="0" fontId="0" fillId="0" borderId="0" xfId="0" applyFill="1" applyBorder="1" applyAlignment="1">
      <alignment horizontal="center" vertical="center"/>
    </xf>
    <xf numFmtId="0" fontId="0" fillId="0" borderId="11" xfId="0" applyFill="1" applyBorder="1" applyAlignment="1">
      <alignment horizontal="center" vertical="center"/>
    </xf>
    <xf numFmtId="0" fontId="0" fillId="0" borderId="31" xfId="0" applyFill="1" applyBorder="1" applyAlignment="1">
      <alignment horizontal="center" vertical="center"/>
    </xf>
    <xf numFmtId="0" fontId="0" fillId="0" borderId="30" xfId="0" applyFill="1" applyBorder="1" applyAlignment="1">
      <alignment horizontal="center" vertical="center"/>
    </xf>
    <xf numFmtId="0" fontId="0" fillId="0" borderId="10" xfId="0" applyFill="1" applyBorder="1" applyAlignment="1">
      <alignment horizontal="center" vertical="center"/>
    </xf>
    <xf numFmtId="0" fontId="0" fillId="0" borderId="32" xfId="0" applyFill="1" applyBorder="1" applyAlignment="1">
      <alignment horizontal="center" vertical="center"/>
    </xf>
    <xf numFmtId="0" fontId="0" fillId="0" borderId="28" xfId="0" applyFill="1" applyBorder="1" applyAlignment="1">
      <alignment horizontal="center" vertical="center" wrapText="1"/>
    </xf>
    <xf numFmtId="0" fontId="0" fillId="0" borderId="33"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31" xfId="0" applyFill="1" applyBorder="1" applyAlignment="1">
      <alignment horizontal="center" vertical="center" wrapText="1"/>
    </xf>
    <xf numFmtId="0" fontId="6" fillId="0" borderId="19" xfId="0" applyFont="1" applyFill="1" applyBorder="1" applyAlignment="1">
      <alignment horizontal="center" vertical="center"/>
    </xf>
    <xf numFmtId="0" fontId="6" fillId="0" borderId="32" xfId="0" applyFont="1" applyFill="1" applyBorder="1" applyAlignment="1">
      <alignment horizontal="center" vertical="center"/>
    </xf>
    <xf numFmtId="0" fontId="0" fillId="0" borderId="34" xfId="0" applyFill="1" applyBorder="1" applyAlignment="1">
      <alignment horizontal="center" vertical="center"/>
    </xf>
    <xf numFmtId="0" fontId="0" fillId="0" borderId="34" xfId="0" applyFill="1" applyBorder="1" applyAlignment="1">
      <alignment vertical="center" wrapText="1"/>
    </xf>
    <xf numFmtId="0" fontId="6" fillId="0" borderId="34" xfId="0" applyFont="1" applyFill="1" applyBorder="1" applyAlignment="1">
      <alignment vertical="center" wrapText="1"/>
    </xf>
    <xf numFmtId="0" fontId="0" fillId="0" borderId="10" xfId="0" applyFill="1" applyBorder="1" applyAlignment="1">
      <alignment vertical="center" wrapText="1"/>
    </xf>
    <xf numFmtId="0" fontId="0" fillId="0" borderId="10" xfId="0" applyFill="1" applyBorder="1">
      <alignment vertical="center"/>
    </xf>
    <xf numFmtId="0" fontId="35" fillId="0" borderId="10" xfId="0" applyFont="1" applyFill="1" applyBorder="1">
      <alignment vertical="center"/>
    </xf>
    <xf numFmtId="0" fontId="35" fillId="0" borderId="34" xfId="0" applyFont="1" applyFill="1" applyBorder="1" applyAlignment="1">
      <alignment vertical="center" wrapText="1"/>
    </xf>
    <xf numFmtId="0" fontId="35" fillId="0" borderId="10" xfId="0" applyFont="1" applyFill="1" applyBorder="1" applyAlignment="1">
      <alignment vertical="center" wrapText="1"/>
    </xf>
    <xf numFmtId="0" fontId="13" fillId="0" borderId="34" xfId="52" applyFont="1" applyFill="1" applyBorder="1" applyAlignment="1">
      <alignment vertical="top" wrapText="1"/>
    </xf>
    <xf numFmtId="0" fontId="6" fillId="0" borderId="10" xfId="52" applyFont="1" applyFill="1" applyBorder="1" applyAlignment="1">
      <alignment vertical="top" wrapText="1"/>
    </xf>
    <xf numFmtId="0" fontId="6" fillId="0" borderId="34" xfId="52" applyFont="1" applyFill="1" applyBorder="1" applyAlignment="1">
      <alignment vertical="top" wrapText="1"/>
    </xf>
    <xf numFmtId="0" fontId="13" fillId="0" borderId="10" xfId="52" applyFont="1" applyFill="1" applyBorder="1" applyAlignment="1">
      <alignment vertical="top" wrapText="1"/>
    </xf>
    <xf numFmtId="0" fontId="0" fillId="7" borderId="0" xfId="0" applyFill="1">
      <alignment vertical="center"/>
    </xf>
    <xf numFmtId="0" fontId="0" fillId="0" borderId="10" xfId="0" applyFill="1" applyBorder="1" applyAlignment="1">
      <alignment horizontal="left" vertical="center" wrapText="1"/>
    </xf>
    <xf numFmtId="0" fontId="0" fillId="0" borderId="0" xfId="0" applyFill="1" applyBorder="1" applyAlignment="1">
      <alignment vertical="center" wrapText="1"/>
    </xf>
    <xf numFmtId="0" fontId="6" fillId="0" borderId="10" xfId="0" applyFont="1" applyFill="1" applyBorder="1" applyAlignment="1">
      <alignment horizontal="center" vertical="center"/>
    </xf>
    <xf numFmtId="0" fontId="6" fillId="0" borderId="10" xfId="0" applyFont="1" applyFill="1" applyBorder="1" applyAlignment="1">
      <alignment vertical="center" wrapText="1"/>
    </xf>
    <xf numFmtId="0" fontId="0" fillId="0" borderId="10" xfId="0" applyFill="1" applyBorder="1" applyAlignment="1">
      <alignment vertical="center"/>
    </xf>
    <xf numFmtId="0" fontId="6" fillId="0" borderId="10" xfId="0" applyFont="1" applyFill="1" applyBorder="1">
      <alignment vertical="center"/>
    </xf>
    <xf numFmtId="0" fontId="0" fillId="0" borderId="10" xfId="0" applyFill="1" applyBorder="1" applyAlignment="1">
      <alignment vertical="center" wrapText="1" shrinkToFit="1"/>
    </xf>
    <xf numFmtId="12" fontId="0" fillId="0" borderId="10" xfId="0" applyNumberFormat="1" applyFill="1" applyBorder="1" applyAlignment="1">
      <alignment horizontal="center" vertical="center"/>
    </xf>
    <xf numFmtId="12" fontId="0" fillId="0" borderId="10" xfId="0" applyNumberFormat="1" applyFill="1" applyBorder="1">
      <alignment vertical="center"/>
    </xf>
    <xf numFmtId="0" fontId="36" fillId="0" borderId="0" xfId="0" applyFont="1" applyAlignment="1">
      <alignment vertical="center"/>
    </xf>
    <xf numFmtId="0" fontId="37" fillId="0" borderId="0" xfId="0" applyFont="1" applyAlignment="1">
      <alignment horizontal="justify" vertical="center"/>
    </xf>
    <xf numFmtId="0" fontId="37" fillId="0" borderId="0" xfId="0" applyFont="1" applyBorder="1" applyAlignment="1">
      <alignment horizontal="left" vertical="center"/>
    </xf>
    <xf numFmtId="0" fontId="37" fillId="0" borderId="0" xfId="0" applyFont="1" applyAlignment="1">
      <alignment horizontal="left" vertical="center"/>
    </xf>
    <xf numFmtId="0" fontId="37" fillId="0" borderId="0" xfId="0" applyFont="1" applyBorder="1" applyAlignment="1">
      <alignment vertical="center"/>
    </xf>
    <xf numFmtId="0" fontId="38" fillId="0" borderId="0" xfId="0" applyFont="1" applyFill="1" applyBorder="1" applyAlignment="1">
      <alignment horizontal="center" vertical="center"/>
    </xf>
    <xf numFmtId="0" fontId="37" fillId="0" borderId="0" xfId="0" applyFont="1" applyBorder="1" applyAlignment="1">
      <alignment horizontal="left" vertical="center" wrapText="1"/>
    </xf>
    <xf numFmtId="0" fontId="37" fillId="0" borderId="0" xfId="0" applyFont="1" applyBorder="1" applyAlignment="1">
      <alignment horizontal="left" vertical="center" indent="1"/>
    </xf>
    <xf numFmtId="0" fontId="37" fillId="0" borderId="0" xfId="0" applyFont="1" applyBorder="1" applyAlignment="1">
      <alignment horizontal="left" vertical="center" wrapText="1" indent="1"/>
    </xf>
    <xf numFmtId="0" fontId="36" fillId="0" borderId="0" xfId="0" applyFont="1" applyAlignment="1">
      <alignment horizontal="right" vertical="center"/>
    </xf>
    <xf numFmtId="0" fontId="36" fillId="0" borderId="0" xfId="0" applyFont="1" applyBorder="1" applyAlignment="1">
      <alignment vertical="center"/>
    </xf>
    <xf numFmtId="176" fontId="36" fillId="0" borderId="0" xfId="0" applyNumberFormat="1" applyFont="1" applyBorder="1" applyAlignment="1">
      <alignment horizontal="center" vertical="center"/>
    </xf>
    <xf numFmtId="0" fontId="36" fillId="39" borderId="0" xfId="0" applyFont="1" applyFill="1" applyBorder="1" applyAlignment="1">
      <alignment horizontal="left" vertical="center" wrapText="1"/>
    </xf>
    <xf numFmtId="0" fontId="37" fillId="39" borderId="0" xfId="0" applyFont="1" applyFill="1" applyBorder="1" applyAlignment="1">
      <alignment horizontal="left" vertical="center" wrapText="1"/>
    </xf>
    <xf numFmtId="177" fontId="36" fillId="39" borderId="0" xfId="0" applyNumberFormat="1" applyFont="1" applyFill="1" applyBorder="1" applyAlignment="1">
      <alignment horizontal="left" vertical="center" wrapText="1"/>
    </xf>
    <xf numFmtId="0" fontId="37" fillId="39" borderId="0" xfId="0" applyFont="1" applyFill="1" applyBorder="1" applyAlignment="1">
      <alignment horizontal="right" vertical="center"/>
    </xf>
    <xf numFmtId="0" fontId="38" fillId="0" borderId="0" xfId="0" applyFont="1">
      <alignment vertical="center"/>
    </xf>
    <xf numFmtId="0" fontId="36" fillId="0" borderId="0" xfId="0" applyFont="1">
      <alignment vertical="center"/>
    </xf>
    <xf numFmtId="0" fontId="39" fillId="0" borderId="0" xfId="0" applyFont="1">
      <alignment vertical="center"/>
    </xf>
    <xf numFmtId="0" fontId="11" fillId="0" borderId="0" xfId="0" applyFont="1" applyBorder="1" applyAlignment="1">
      <alignment horizontal="center" vertical="center"/>
    </xf>
    <xf numFmtId="0" fontId="39" fillId="0" borderId="0" xfId="0" applyFont="1" applyAlignment="1">
      <alignment horizontal="center" vertical="center"/>
    </xf>
    <xf numFmtId="0" fontId="38" fillId="0" borderId="11" xfId="0" applyFont="1" applyBorder="1" applyAlignment="1">
      <alignment horizontal="center" vertical="center" wrapText="1"/>
    </xf>
    <xf numFmtId="0" fontId="38" fillId="0" borderId="30" xfId="0" applyFont="1" applyBorder="1" applyAlignment="1">
      <alignment horizontal="right" vertical="center"/>
    </xf>
    <xf numFmtId="0" fontId="38" fillId="0" borderId="31" xfId="0" applyFont="1" applyBorder="1" applyAlignment="1">
      <alignment horizontal="right"/>
    </xf>
    <xf numFmtId="176" fontId="38" fillId="0" borderId="30" xfId="0" applyNumberFormat="1" applyFont="1" applyBorder="1">
      <alignment vertical="center"/>
    </xf>
    <xf numFmtId="0" fontId="38" fillId="0" borderId="0" xfId="0" applyNumberFormat="1" applyFont="1" applyAlignment="1">
      <alignment vertical="center"/>
    </xf>
    <xf numFmtId="0" fontId="38" fillId="0" borderId="19" xfId="0" applyFont="1" applyFill="1" applyBorder="1" applyAlignment="1">
      <alignment horizontal="center" vertical="center"/>
    </xf>
    <xf numFmtId="0" fontId="38" fillId="0" borderId="21" xfId="0" applyFont="1" applyBorder="1" applyAlignment="1">
      <alignment horizontal="left" vertical="center" shrinkToFit="1"/>
    </xf>
    <xf numFmtId="0" fontId="38" fillId="0" borderId="22" xfId="0" applyFont="1" applyBorder="1" applyAlignment="1">
      <alignment horizontal="left" vertical="center" shrinkToFit="1"/>
    </xf>
    <xf numFmtId="0" fontId="38" fillId="6" borderId="22" xfId="0" applyFont="1" applyFill="1" applyBorder="1" applyAlignment="1">
      <alignment horizontal="left" vertical="center" indent="1"/>
    </xf>
    <xf numFmtId="0" fontId="38" fillId="39" borderId="26" xfId="0" applyFont="1" applyFill="1" applyBorder="1" applyAlignment="1">
      <alignment horizontal="left" vertical="center" wrapText="1" indent="1"/>
    </xf>
    <xf numFmtId="0" fontId="38" fillId="0" borderId="22" xfId="0" applyFont="1" applyBorder="1" applyAlignment="1">
      <alignment horizontal="left" vertical="center"/>
    </xf>
    <xf numFmtId="0" fontId="38" fillId="6" borderId="26" xfId="0" applyFont="1" applyFill="1" applyBorder="1" applyAlignment="1">
      <alignment horizontal="left" vertical="center" indent="1" shrinkToFit="1"/>
    </xf>
    <xf numFmtId="0" fontId="38" fillId="0" borderId="21" xfId="0" applyFont="1" applyBorder="1" applyAlignment="1">
      <alignment horizontal="left" vertical="center"/>
    </xf>
    <xf numFmtId="0" fontId="38" fillId="6" borderId="22" xfId="0" applyFont="1" applyFill="1" applyBorder="1" applyAlignment="1">
      <alignment horizontal="left" vertical="center" wrapText="1" indent="1"/>
    </xf>
    <xf numFmtId="0" fontId="38" fillId="0" borderId="26" xfId="75" applyFont="1" applyFill="1" applyBorder="1" applyAlignment="1">
      <alignment horizontal="center" vertical="center"/>
    </xf>
    <xf numFmtId="0" fontId="36" fillId="6" borderId="21" xfId="0" applyFont="1" applyFill="1" applyBorder="1" applyAlignment="1">
      <alignment horizontal="left" vertical="center" indent="1"/>
    </xf>
    <xf numFmtId="0" fontId="36" fillId="6" borderId="26" xfId="0" applyFont="1" applyFill="1" applyBorder="1" applyAlignment="1">
      <alignment horizontal="center" vertical="center"/>
    </xf>
    <xf numFmtId="0" fontId="36" fillId="0" borderId="19" xfId="0" applyFont="1" applyFill="1" applyBorder="1" applyAlignment="1">
      <alignment horizontal="center" vertical="center"/>
    </xf>
    <xf numFmtId="0" fontId="36" fillId="0" borderId="26" xfId="0" applyFont="1" applyFill="1" applyBorder="1" applyAlignment="1">
      <alignment horizontal="center" vertical="center"/>
    </xf>
    <xf numFmtId="0" fontId="36" fillId="0" borderId="0" xfId="0" applyFont="1" applyBorder="1" applyAlignment="1">
      <alignment horizontal="left" vertical="center"/>
    </xf>
    <xf numFmtId="0" fontId="36" fillId="0" borderId="23" xfId="0" applyFont="1" applyBorder="1">
      <alignment vertical="center"/>
    </xf>
    <xf numFmtId="0" fontId="37" fillId="0" borderId="11" xfId="0" applyFont="1" applyBorder="1" applyAlignment="1">
      <alignment horizontal="justify" vertical="center" wrapText="1"/>
    </xf>
    <xf numFmtId="0" fontId="37" fillId="0" borderId="31" xfId="0" applyFont="1" applyBorder="1" applyAlignment="1">
      <alignment horizontal="justify" vertical="center" wrapText="1"/>
    </xf>
    <xf numFmtId="0" fontId="37" fillId="0" borderId="31" xfId="0" applyFont="1" applyBorder="1" applyAlignment="1">
      <alignment horizontal="right" vertical="center" wrapText="1"/>
    </xf>
    <xf numFmtId="0" fontId="37" fillId="0" borderId="30" xfId="0" applyFont="1" applyBorder="1" applyAlignment="1">
      <alignment horizontal="justify" vertical="center" wrapText="1"/>
    </xf>
    <xf numFmtId="176" fontId="38" fillId="39" borderId="30" xfId="0" applyNumberFormat="1" applyFont="1" applyFill="1" applyBorder="1">
      <alignment vertical="center"/>
    </xf>
    <xf numFmtId="0" fontId="38" fillId="0" borderId="32" xfId="0" applyFont="1" applyFill="1" applyBorder="1" applyAlignment="1">
      <alignment horizontal="center" vertical="center"/>
    </xf>
    <xf numFmtId="0" fontId="38" fillId="0" borderId="27" xfId="0" applyFont="1" applyBorder="1" applyAlignment="1">
      <alignment horizontal="left" vertical="center" shrinkToFit="1"/>
    </xf>
    <xf numFmtId="0" fontId="38" fillId="0" borderId="0" xfId="0" applyFont="1" applyBorder="1" applyAlignment="1">
      <alignment horizontal="left" vertical="center" shrinkToFit="1"/>
    </xf>
    <xf numFmtId="0" fontId="38" fillId="39" borderId="0" xfId="0" applyFont="1" applyFill="1" applyBorder="1" applyAlignment="1">
      <alignment horizontal="left" vertical="center" indent="1"/>
    </xf>
    <xf numFmtId="0" fontId="38" fillId="39" borderId="23" xfId="0" applyFont="1" applyFill="1" applyBorder="1" applyAlignment="1">
      <alignment horizontal="left" vertical="center" wrapText="1" indent="1"/>
    </xf>
    <xf numFmtId="0" fontId="38" fillId="0" borderId="0" xfId="0" applyFont="1" applyBorder="1" applyAlignment="1">
      <alignment horizontal="left" vertical="center"/>
    </xf>
    <xf numFmtId="0" fontId="38" fillId="6" borderId="23" xfId="0" applyFont="1" applyFill="1" applyBorder="1" applyAlignment="1">
      <alignment horizontal="left" vertical="center" indent="1" shrinkToFit="1"/>
    </xf>
    <xf numFmtId="0" fontId="38" fillId="0" borderId="27" xfId="0" applyFont="1" applyBorder="1" applyAlignment="1">
      <alignment horizontal="left" vertical="center"/>
    </xf>
    <xf numFmtId="0" fontId="38" fillId="6" borderId="0" xfId="0" applyFont="1" applyFill="1" applyBorder="1" applyAlignment="1">
      <alignment horizontal="left" vertical="center" wrapText="1"/>
    </xf>
    <xf numFmtId="0" fontId="38" fillId="0" borderId="23" xfId="75" applyFont="1" applyFill="1" applyBorder="1" applyAlignment="1">
      <alignment horizontal="center" vertical="center"/>
    </xf>
    <xf numFmtId="0" fontId="36" fillId="6" borderId="27" xfId="0" applyFont="1" applyFill="1" applyBorder="1" applyAlignment="1">
      <alignment horizontal="left" vertical="center"/>
    </xf>
    <xf numFmtId="0" fontId="36" fillId="6" borderId="23" xfId="0" applyFont="1" applyFill="1" applyBorder="1" applyAlignment="1">
      <alignment horizontal="center" vertical="center"/>
    </xf>
    <xf numFmtId="0" fontId="36" fillId="0" borderId="32" xfId="0" applyFont="1" applyFill="1" applyBorder="1" applyAlignment="1">
      <alignment horizontal="center" vertical="center"/>
    </xf>
    <xf numFmtId="0" fontId="36" fillId="0" borderId="23" xfId="0" applyFont="1" applyFill="1" applyBorder="1" applyAlignment="1">
      <alignment horizontal="center" vertical="center"/>
    </xf>
    <xf numFmtId="0" fontId="36" fillId="0" borderId="0" xfId="0" applyFont="1" applyAlignment="1">
      <alignment horizontal="left" vertical="center"/>
    </xf>
    <xf numFmtId="0" fontId="36" fillId="0" borderId="22" xfId="0" applyFont="1" applyBorder="1">
      <alignment vertical="center"/>
    </xf>
    <xf numFmtId="0" fontId="36" fillId="0" borderId="22" xfId="0" applyFont="1" applyBorder="1" applyAlignment="1">
      <alignment horizontal="right" vertical="center" indent="2"/>
    </xf>
    <xf numFmtId="0" fontId="36" fillId="0" borderId="26" xfId="0" applyFont="1" applyBorder="1" applyAlignment="1">
      <alignment horizontal="right" vertical="center" indent="2"/>
    </xf>
    <xf numFmtId="0" fontId="36" fillId="0" borderId="21" xfId="0" applyFont="1" applyBorder="1" applyAlignment="1">
      <alignment horizontal="right" vertical="center" indent="2"/>
    </xf>
    <xf numFmtId="0" fontId="36" fillId="0" borderId="26" xfId="0" applyFont="1" applyBorder="1">
      <alignment vertical="center"/>
    </xf>
    <xf numFmtId="0" fontId="38" fillId="0" borderId="34" xfId="0" applyFont="1" applyFill="1" applyBorder="1" applyAlignment="1">
      <alignment horizontal="center" vertical="center"/>
    </xf>
    <xf numFmtId="0" fontId="38" fillId="0" borderId="28" xfId="0" applyFont="1" applyBorder="1" applyAlignment="1">
      <alignment horizontal="left" vertical="center" shrinkToFit="1"/>
    </xf>
    <xf numFmtId="0" fontId="38" fillId="0" borderId="33" xfId="0" applyFont="1" applyBorder="1" applyAlignment="1">
      <alignment horizontal="left" vertical="center" shrinkToFit="1"/>
    </xf>
    <xf numFmtId="0" fontId="38" fillId="39" borderId="33" xfId="0" applyFont="1" applyFill="1" applyBorder="1" applyAlignment="1">
      <alignment horizontal="left" vertical="center" indent="1"/>
    </xf>
    <xf numFmtId="0" fontId="38" fillId="39" borderId="33" xfId="0" applyFont="1" applyFill="1" applyBorder="1" applyAlignment="1">
      <alignment horizontal="left" vertical="center" wrapText="1" indent="1"/>
    </xf>
    <xf numFmtId="0" fontId="38" fillId="0" borderId="33" xfId="0" applyFont="1" applyBorder="1" applyAlignment="1">
      <alignment horizontal="left" vertical="center"/>
    </xf>
    <xf numFmtId="0" fontId="38" fillId="6" borderId="29" xfId="0" applyFont="1" applyFill="1" applyBorder="1" applyAlignment="1">
      <alignment horizontal="left" vertical="center" indent="1" shrinkToFit="1"/>
    </xf>
    <xf numFmtId="0" fontId="38" fillId="0" borderId="28" xfId="0" applyFont="1" applyBorder="1" applyAlignment="1">
      <alignment horizontal="left" vertical="center"/>
    </xf>
    <xf numFmtId="0" fontId="38" fillId="6" borderId="33" xfId="0" applyFont="1" applyFill="1" applyBorder="1" applyAlignment="1">
      <alignment horizontal="left" vertical="center" wrapText="1"/>
    </xf>
    <xf numFmtId="0" fontId="38" fillId="0" borderId="29" xfId="75" applyFont="1" applyFill="1" applyBorder="1" applyAlignment="1">
      <alignment horizontal="center" vertical="center"/>
    </xf>
    <xf numFmtId="0" fontId="36" fillId="6" borderId="28" xfId="0" applyFont="1" applyFill="1" applyBorder="1" applyAlignment="1">
      <alignment horizontal="left" vertical="center"/>
    </xf>
    <xf numFmtId="0" fontId="36" fillId="6" borderId="29" xfId="0" applyFont="1" applyFill="1" applyBorder="1" applyAlignment="1">
      <alignment horizontal="center" vertical="center"/>
    </xf>
    <xf numFmtId="0" fontId="36" fillId="0" borderId="34" xfId="0" applyFont="1" applyFill="1" applyBorder="1" applyAlignment="1">
      <alignment horizontal="center" vertical="center"/>
    </xf>
    <xf numFmtId="0" fontId="36" fillId="0" borderId="29" xfId="0" applyFont="1" applyFill="1" applyBorder="1" applyAlignment="1">
      <alignment horizontal="center" vertical="center"/>
    </xf>
    <xf numFmtId="178" fontId="36" fillId="0" borderId="0" xfId="0" applyNumberFormat="1" applyFont="1" applyBorder="1">
      <alignment vertical="center"/>
    </xf>
    <xf numFmtId="178" fontId="36" fillId="0" borderId="23" xfId="0" applyNumberFormat="1" applyFont="1" applyBorder="1">
      <alignment vertical="center"/>
    </xf>
    <xf numFmtId="178" fontId="36" fillId="0" borderId="27" xfId="0" applyNumberFormat="1" applyFont="1" applyBorder="1">
      <alignment vertical="center"/>
    </xf>
    <xf numFmtId="0" fontId="36" fillId="0" borderId="10" xfId="0" applyFont="1" applyFill="1" applyBorder="1" applyAlignment="1">
      <alignment horizontal="center" vertical="center"/>
    </xf>
    <xf numFmtId="3" fontId="38" fillId="0" borderId="31" xfId="0" applyNumberFormat="1" applyFont="1" applyBorder="1" applyAlignment="1">
      <alignment horizontal="right" vertical="center"/>
    </xf>
    <xf numFmtId="176" fontId="38" fillId="0" borderId="31" xfId="0" applyNumberFormat="1" applyFont="1" applyBorder="1" applyAlignment="1">
      <alignment horizontal="right" vertical="center"/>
    </xf>
    <xf numFmtId="176" fontId="38" fillId="6" borderId="31" xfId="0" applyNumberFormat="1" applyFont="1" applyFill="1" applyBorder="1" applyAlignment="1">
      <alignment horizontal="right" vertical="center"/>
    </xf>
    <xf numFmtId="176" fontId="38" fillId="0" borderId="10" xfId="0" applyNumberFormat="1" applyFont="1" applyBorder="1" applyAlignment="1">
      <alignment horizontal="right" vertical="center"/>
    </xf>
    <xf numFmtId="176" fontId="38" fillId="0" borderId="11" xfId="0" applyNumberFormat="1" applyFont="1" applyBorder="1" applyAlignment="1">
      <alignment horizontal="right" vertical="center"/>
    </xf>
    <xf numFmtId="176" fontId="38" fillId="0" borderId="10" xfId="0" applyNumberFormat="1" applyFont="1" applyBorder="1" applyAlignment="1">
      <alignment vertical="center"/>
    </xf>
    <xf numFmtId="176" fontId="36" fillId="6" borderId="11" xfId="0" applyNumberFormat="1" applyFont="1" applyFill="1" applyBorder="1" applyAlignment="1">
      <alignment horizontal="right" vertical="center"/>
    </xf>
    <xf numFmtId="176" fontId="36" fillId="6" borderId="30" xfId="0" applyNumberFormat="1" applyFont="1" applyFill="1" applyBorder="1" applyAlignment="1">
      <alignment horizontal="right" vertical="center"/>
    </xf>
    <xf numFmtId="176" fontId="36" fillId="0" borderId="10" xfId="0" applyNumberFormat="1" applyFont="1" applyBorder="1" applyAlignment="1">
      <alignment horizontal="right" vertical="center"/>
    </xf>
    <xf numFmtId="176" fontId="36" fillId="0" borderId="30" xfId="0" applyNumberFormat="1" applyFont="1" applyBorder="1" applyAlignment="1">
      <alignment horizontal="right" vertical="center"/>
    </xf>
    <xf numFmtId="0" fontId="36" fillId="0" borderId="0" xfId="0" applyFont="1" applyAlignment="1">
      <alignment horizontal="center" vertical="center"/>
    </xf>
    <xf numFmtId="0" fontId="36" fillId="0" borderId="27" xfId="0" applyFont="1" applyBorder="1" applyAlignment="1">
      <alignment horizontal="center" vertical="center"/>
    </xf>
    <xf numFmtId="0" fontId="40" fillId="0" borderId="0" xfId="0" applyNumberFormat="1" applyFont="1" applyAlignment="1">
      <alignment horizontal="centerContinuous" vertical="center"/>
    </xf>
    <xf numFmtId="176" fontId="36" fillId="0" borderId="11" xfId="0" applyNumberFormat="1" applyFont="1" applyFill="1" applyBorder="1" applyAlignment="1">
      <alignment horizontal="right" vertical="center"/>
    </xf>
    <xf numFmtId="3" fontId="36" fillId="0" borderId="0" xfId="0" applyNumberFormat="1" applyFont="1" applyBorder="1" applyAlignment="1">
      <alignment horizontal="right" vertical="center"/>
    </xf>
    <xf numFmtId="3" fontId="36" fillId="0" borderId="0" xfId="0" applyNumberFormat="1" applyFont="1" applyAlignment="1">
      <alignment horizontal="right" vertical="center"/>
    </xf>
    <xf numFmtId="0" fontId="36" fillId="0" borderId="0" xfId="0" applyFont="1" applyFill="1" applyBorder="1" applyAlignment="1">
      <alignment vertical="center" wrapText="1"/>
    </xf>
    <xf numFmtId="0" fontId="36" fillId="6" borderId="10" xfId="0" applyFont="1" applyFill="1" applyBorder="1">
      <alignment vertical="center"/>
    </xf>
    <xf numFmtId="0" fontId="36" fillId="6" borderId="11" xfId="0" applyFont="1" applyFill="1" applyBorder="1">
      <alignment vertical="center"/>
    </xf>
    <xf numFmtId="0" fontId="36" fillId="0" borderId="27" xfId="0" applyFont="1" applyBorder="1">
      <alignment vertical="center"/>
    </xf>
    <xf numFmtId="0" fontId="38" fillId="0" borderId="0" xfId="0" applyFont="1" applyAlignment="1">
      <alignment horizontal="right" vertical="center"/>
    </xf>
    <xf numFmtId="176" fontId="38" fillId="0" borderId="30" xfId="0" applyNumberFormat="1" applyFont="1" applyFill="1" applyBorder="1" applyAlignment="1">
      <alignment vertical="center"/>
    </xf>
    <xf numFmtId="0" fontId="38" fillId="6" borderId="22" xfId="0" applyFont="1" applyFill="1" applyBorder="1" applyAlignment="1">
      <alignment horizontal="left" vertical="center"/>
    </xf>
    <xf numFmtId="0" fontId="38" fillId="6" borderId="26" xfId="0" applyFont="1" applyFill="1" applyBorder="1" applyAlignment="1">
      <alignment horizontal="left" vertical="center"/>
    </xf>
    <xf numFmtId="0" fontId="38" fillId="0" borderId="19" xfId="0" applyFont="1" applyFill="1" applyBorder="1" applyAlignment="1">
      <alignment horizontal="left" vertical="center"/>
    </xf>
    <xf numFmtId="0" fontId="36" fillId="6" borderId="22" xfId="0" applyFont="1" applyFill="1" applyBorder="1" applyAlignment="1">
      <alignment horizontal="left" vertical="center"/>
    </xf>
    <xf numFmtId="0" fontId="36" fillId="0" borderId="19" xfId="0" applyFont="1" applyFill="1" applyBorder="1" applyAlignment="1">
      <alignment horizontal="left" vertical="center"/>
    </xf>
    <xf numFmtId="0" fontId="36" fillId="0" borderId="26" xfId="0" applyFont="1" applyFill="1" applyBorder="1" applyAlignment="1">
      <alignment horizontal="left" vertical="center"/>
    </xf>
    <xf numFmtId="0" fontId="38" fillId="0" borderId="0" xfId="0" applyFont="1" applyBorder="1" applyAlignment="1">
      <alignment horizontal="left" vertical="center" wrapText="1"/>
    </xf>
    <xf numFmtId="0" fontId="38" fillId="0" borderId="21" xfId="0" applyFont="1" applyBorder="1" applyAlignment="1">
      <alignment horizontal="center" vertical="center" wrapText="1"/>
    </xf>
    <xf numFmtId="0" fontId="38" fillId="0" borderId="26" xfId="0" applyFont="1" applyBorder="1" applyAlignment="1">
      <alignment horizontal="center" vertical="center" wrapText="1"/>
    </xf>
    <xf numFmtId="0" fontId="38" fillId="0" borderId="21" xfId="0" applyFont="1" applyBorder="1" applyAlignment="1">
      <alignment horizontal="center" vertical="center"/>
    </xf>
    <xf numFmtId="0" fontId="38" fillId="6" borderId="0" xfId="0" applyFont="1" applyFill="1" applyBorder="1" applyAlignment="1">
      <alignment horizontal="left" vertical="center"/>
    </xf>
    <xf numFmtId="0" fontId="38" fillId="6" borderId="23" xfId="0" applyFont="1" applyFill="1" applyBorder="1" applyAlignment="1">
      <alignment horizontal="left" vertical="center"/>
    </xf>
    <xf numFmtId="0" fontId="38" fillId="0" borderId="32" xfId="0" applyFont="1" applyFill="1" applyBorder="1" applyAlignment="1">
      <alignment horizontal="left" vertical="center"/>
    </xf>
    <xf numFmtId="0" fontId="36" fillId="6" borderId="0" xfId="0" applyFont="1" applyFill="1" applyBorder="1" applyAlignment="1">
      <alignment horizontal="left" vertical="center"/>
    </xf>
    <xf numFmtId="0" fontId="36" fillId="0" borderId="32" xfId="0" applyFont="1" applyFill="1" applyBorder="1" applyAlignment="1">
      <alignment horizontal="left" vertical="center"/>
    </xf>
    <xf numFmtId="0" fontId="36" fillId="0" borderId="23" xfId="0" applyFont="1" applyFill="1" applyBorder="1" applyAlignment="1">
      <alignment horizontal="left" vertical="center"/>
    </xf>
    <xf numFmtId="0" fontId="38" fillId="0" borderId="28"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28" xfId="0" applyFont="1" applyBorder="1" applyAlignment="1">
      <alignment horizontal="center" vertical="center"/>
    </xf>
    <xf numFmtId="0" fontId="38" fillId="6" borderId="33" xfId="0" applyFont="1" applyFill="1" applyBorder="1" applyAlignment="1">
      <alignment horizontal="left" vertical="center"/>
    </xf>
    <xf numFmtId="0" fontId="38" fillId="6" borderId="29" xfId="0" applyFont="1" applyFill="1" applyBorder="1" applyAlignment="1">
      <alignment horizontal="left" vertical="center"/>
    </xf>
    <xf numFmtId="0" fontId="38" fillId="0" borderId="34" xfId="0" applyFont="1" applyFill="1" applyBorder="1" applyAlignment="1">
      <alignment horizontal="left" vertical="center"/>
    </xf>
    <xf numFmtId="0" fontId="36" fillId="6" borderId="33" xfId="0" applyFont="1" applyFill="1" applyBorder="1" applyAlignment="1">
      <alignment horizontal="left" vertical="center"/>
    </xf>
    <xf numFmtId="0" fontId="36" fillId="0" borderId="34" xfId="0" applyFont="1" applyFill="1" applyBorder="1" applyAlignment="1">
      <alignment horizontal="left" vertical="center"/>
    </xf>
    <xf numFmtId="0" fontId="36" fillId="0" borderId="29" xfId="0" applyFont="1" applyFill="1" applyBorder="1" applyAlignment="1">
      <alignment horizontal="left" vertical="center"/>
    </xf>
    <xf numFmtId="178" fontId="36" fillId="40" borderId="33" xfId="0" applyNumberFormat="1" applyFont="1" applyFill="1" applyBorder="1">
      <alignment vertical="center"/>
    </xf>
    <xf numFmtId="0" fontId="36" fillId="0" borderId="33" xfId="0" applyFont="1" applyFill="1" applyBorder="1">
      <alignment vertical="center"/>
    </xf>
    <xf numFmtId="178" fontId="36" fillId="0" borderId="10" xfId="0" applyNumberFormat="1" applyFont="1" applyFill="1" applyBorder="1">
      <alignment vertical="center"/>
    </xf>
    <xf numFmtId="178" fontId="36" fillId="0" borderId="29" xfId="0" applyNumberFormat="1" applyFont="1" applyFill="1" applyBorder="1">
      <alignment vertical="center"/>
    </xf>
    <xf numFmtId="178" fontId="36" fillId="0" borderId="28" xfId="0" applyNumberFormat="1" applyFont="1" applyFill="1" applyBorder="1">
      <alignment vertical="center"/>
    </xf>
    <xf numFmtId="178" fontId="36" fillId="40" borderId="10" xfId="0" applyNumberFormat="1" applyFont="1" applyFill="1" applyBorder="1">
      <alignment vertical="center"/>
    </xf>
    <xf numFmtId="0" fontId="36" fillId="0" borderId="29" xfId="0" applyFont="1" applyBorder="1">
      <alignment vertical="center"/>
    </xf>
    <xf numFmtId="0" fontId="36" fillId="41" borderId="0" xfId="0" applyFont="1" applyFill="1">
      <alignment vertical="center"/>
    </xf>
    <xf numFmtId="0" fontId="38" fillId="41" borderId="0" xfId="63" applyFont="1" applyFill="1">
      <alignment vertical="center"/>
    </xf>
    <xf numFmtId="0" fontId="41" fillId="41" borderId="0" xfId="63" applyFont="1" applyFill="1" applyBorder="1" applyAlignment="1">
      <alignment horizontal="center" vertical="center"/>
    </xf>
    <xf numFmtId="0" fontId="38" fillId="41" borderId="0" xfId="63" applyFont="1" applyFill="1" applyAlignment="1">
      <alignment horizontal="left" vertical="center" indent="1"/>
    </xf>
    <xf numFmtId="0" fontId="37" fillId="6" borderId="10" xfId="63" applyFont="1" applyFill="1" applyBorder="1" applyAlignment="1">
      <alignment horizontal="center" vertical="center" wrapText="1"/>
    </xf>
    <xf numFmtId="0" fontId="37" fillId="6" borderId="10" xfId="63" applyFont="1" applyFill="1" applyBorder="1" applyAlignment="1">
      <alignment vertical="center" wrapText="1"/>
    </xf>
    <xf numFmtId="0" fontId="37" fillId="6" borderId="11" xfId="63" applyFont="1" applyFill="1" applyBorder="1" applyAlignment="1">
      <alignment vertical="center" wrapText="1"/>
    </xf>
    <xf numFmtId="0" fontId="37" fillId="0" borderId="35" xfId="63" applyFont="1" applyFill="1" applyBorder="1" applyAlignment="1">
      <alignment horizontal="center" vertical="center" wrapText="1"/>
    </xf>
    <xf numFmtId="0" fontId="36" fillId="0" borderId="0" xfId="0" applyFont="1" applyFill="1" applyBorder="1" applyAlignment="1">
      <alignment horizontal="left" vertical="center" wrapText="1"/>
    </xf>
    <xf numFmtId="0" fontId="38" fillId="0" borderId="10" xfId="0" applyFont="1" applyBorder="1" applyAlignment="1">
      <alignment horizontal="center" vertical="center"/>
    </xf>
    <xf numFmtId="0" fontId="37" fillId="0" borderId="36" xfId="63" applyFont="1" applyFill="1" applyBorder="1" applyAlignment="1">
      <alignment horizontal="center" vertical="center" wrapText="1"/>
    </xf>
    <xf numFmtId="0" fontId="37" fillId="6" borderId="19" xfId="63" applyFont="1" applyFill="1" applyBorder="1" applyAlignment="1">
      <alignment horizontal="center" vertical="center" wrapText="1"/>
    </xf>
    <xf numFmtId="0" fontId="37" fillId="6" borderId="19" xfId="63" applyFont="1" applyFill="1" applyBorder="1" applyAlignment="1">
      <alignment vertical="center" wrapText="1"/>
    </xf>
    <xf numFmtId="0" fontId="37" fillId="6" borderId="21" xfId="63" applyFont="1" applyFill="1" applyBorder="1" applyAlignment="1">
      <alignment vertical="center" wrapText="1"/>
    </xf>
    <xf numFmtId="0" fontId="37" fillId="6" borderId="34" xfId="63" applyFont="1" applyFill="1" applyBorder="1" applyAlignment="1">
      <alignment horizontal="center" vertical="center" wrapText="1"/>
    </xf>
    <xf numFmtId="0" fontId="37" fillId="0" borderId="37" xfId="63" applyFont="1" applyFill="1" applyBorder="1" applyAlignment="1">
      <alignment horizontal="center" vertical="center" wrapText="1"/>
    </xf>
    <xf numFmtId="0" fontId="37" fillId="0" borderId="38" xfId="63" applyFont="1" applyFill="1" applyBorder="1" applyAlignment="1">
      <alignment vertical="center" wrapText="1"/>
    </xf>
    <xf numFmtId="0" fontId="36" fillId="0" borderId="0" xfId="63" applyFont="1" applyBorder="1" applyAlignment="1">
      <alignment horizontal="center" vertical="center"/>
    </xf>
    <xf numFmtId="0" fontId="37" fillId="6" borderId="0" xfId="63" applyFont="1" applyFill="1" applyBorder="1" applyAlignment="1">
      <alignment vertical="top" wrapText="1"/>
    </xf>
    <xf numFmtId="0" fontId="43" fillId="0" borderId="0" xfId="0" applyFont="1">
      <alignment vertical="center"/>
    </xf>
    <xf numFmtId="0" fontId="44" fillId="0" borderId="0" xfId="0" applyFont="1">
      <alignment vertical="center"/>
    </xf>
    <xf numFmtId="0" fontId="11" fillId="0" borderId="0" xfId="0" applyFont="1" applyFill="1" applyAlignment="1">
      <alignment horizontal="left" vertical="center" wrapText="1" indent="3"/>
    </xf>
    <xf numFmtId="0" fontId="43" fillId="0" borderId="0" xfId="0" applyFont="1" applyFill="1" applyAlignment="1">
      <alignment vertical="center"/>
    </xf>
    <xf numFmtId="0" fontId="43" fillId="0" borderId="39" xfId="0" applyFont="1" applyFill="1" applyBorder="1" applyAlignment="1">
      <alignment horizontal="center" vertical="center"/>
    </xf>
    <xf numFmtId="0" fontId="43" fillId="0" borderId="40" xfId="0" applyFont="1" applyFill="1" applyBorder="1" applyAlignment="1">
      <alignment horizontal="center" vertical="center"/>
    </xf>
    <xf numFmtId="0" fontId="43" fillId="0" borderId="40" xfId="0" applyFont="1" applyFill="1" applyBorder="1" applyAlignment="1">
      <alignment horizontal="left" vertical="center" indent="1"/>
    </xf>
    <xf numFmtId="0" fontId="45" fillId="0" borderId="40" xfId="0" applyFont="1" applyFill="1" applyBorder="1" applyAlignment="1">
      <alignment horizontal="left" vertical="center" indent="1"/>
    </xf>
    <xf numFmtId="0" fontId="43" fillId="0" borderId="40" xfId="0" applyFont="1" applyFill="1" applyBorder="1" applyAlignment="1">
      <alignment vertical="center"/>
    </xf>
    <xf numFmtId="0" fontId="43" fillId="0" borderId="39" xfId="0" applyFont="1" applyFill="1" applyBorder="1" applyAlignment="1">
      <alignment vertical="center"/>
    </xf>
    <xf numFmtId="0" fontId="43" fillId="0" borderId="41" xfId="0" applyFont="1" applyFill="1" applyBorder="1" applyAlignment="1">
      <alignment horizontal="center" vertical="center"/>
    </xf>
    <xf numFmtId="179" fontId="43" fillId="0" borderId="0" xfId="0" applyNumberFormat="1" applyFont="1" applyFill="1" applyBorder="1" applyAlignment="1">
      <alignment horizontal="center" vertical="center"/>
    </xf>
    <xf numFmtId="179" fontId="43" fillId="0" borderId="0" xfId="0" applyNumberFormat="1" applyFont="1" applyFill="1" applyBorder="1" applyAlignment="1">
      <alignment vertical="center"/>
    </xf>
    <xf numFmtId="179" fontId="45" fillId="0" borderId="0" xfId="0" applyNumberFormat="1" applyFont="1" applyFill="1" applyBorder="1" applyAlignment="1">
      <alignment vertical="center"/>
    </xf>
    <xf numFmtId="179" fontId="43" fillId="0" borderId="41" xfId="0" applyNumberFormat="1" applyFont="1" applyFill="1" applyBorder="1" applyAlignment="1">
      <alignment vertical="center"/>
    </xf>
    <xf numFmtId="0" fontId="43" fillId="0" borderId="42" xfId="0" applyFont="1" applyFill="1" applyBorder="1" applyAlignment="1">
      <alignment horizontal="center" vertical="center"/>
    </xf>
    <xf numFmtId="0" fontId="43" fillId="0" borderId="33" xfId="0" applyFont="1" applyFill="1" applyBorder="1" applyAlignment="1">
      <alignment horizontal="center" vertical="center"/>
    </xf>
    <xf numFmtId="0" fontId="43" fillId="0" borderId="33" xfId="0" applyFont="1" applyFill="1" applyBorder="1" applyAlignment="1">
      <alignment vertical="center"/>
    </xf>
    <xf numFmtId="0" fontId="45" fillId="0" borderId="33" xfId="0" applyFont="1" applyFill="1" applyBorder="1" applyAlignment="1">
      <alignment vertical="center"/>
    </xf>
    <xf numFmtId="0" fontId="43" fillId="0" borderId="42" xfId="0" applyFont="1" applyFill="1" applyBorder="1" applyAlignment="1">
      <alignment vertical="center"/>
    </xf>
    <xf numFmtId="177" fontId="43" fillId="0" borderId="0" xfId="0" applyNumberFormat="1" applyFont="1" applyFill="1" applyAlignment="1">
      <alignment horizontal="left" vertical="center"/>
    </xf>
    <xf numFmtId="0" fontId="43" fillId="0" borderId="0" xfId="0" applyFont="1" applyFill="1" applyAlignment="1">
      <alignment horizontal="right" vertical="center"/>
    </xf>
    <xf numFmtId="0" fontId="43" fillId="0" borderId="0" xfId="0" applyFont="1" applyFill="1" applyBorder="1" applyAlignment="1">
      <alignment horizontal="center" vertical="center"/>
    </xf>
    <xf numFmtId="0" fontId="43" fillId="0" borderId="0" xfId="0" applyFont="1" applyFill="1" applyBorder="1" applyAlignment="1">
      <alignment horizontal="left" vertical="center" indent="1"/>
    </xf>
    <xf numFmtId="0" fontId="46" fillId="0" borderId="0" xfId="0" applyFont="1" applyFill="1" applyBorder="1" applyAlignment="1">
      <alignment horizontal="left" vertical="center" indent="1"/>
    </xf>
    <xf numFmtId="0" fontId="39" fillId="0" borderId="0" xfId="0" applyFont="1" applyFill="1" applyBorder="1" applyAlignment="1">
      <alignment vertical="center"/>
    </xf>
    <xf numFmtId="0" fontId="39" fillId="0" borderId="0" xfId="0" applyFont="1" applyFill="1" applyBorder="1" applyAlignment="1">
      <alignment horizontal="left" vertical="center" indent="1"/>
    </xf>
    <xf numFmtId="0" fontId="43" fillId="0" borderId="0" xfId="0" applyFont="1" applyFill="1" applyBorder="1" applyAlignment="1">
      <alignment vertical="center"/>
    </xf>
    <xf numFmtId="0" fontId="43" fillId="0" borderId="41" xfId="0" applyFont="1" applyFill="1" applyBorder="1" applyAlignment="1">
      <alignment vertical="center"/>
    </xf>
    <xf numFmtId="0" fontId="43" fillId="0" borderId="0" xfId="0" applyFont="1" applyBorder="1" applyAlignment="1">
      <alignment horizontal="left" vertical="center" wrapText="1"/>
    </xf>
    <xf numFmtId="179" fontId="46" fillId="0" borderId="0" xfId="0" applyNumberFormat="1" applyFont="1" applyFill="1" applyBorder="1" applyAlignment="1">
      <alignment vertical="center"/>
    </xf>
    <xf numFmtId="179" fontId="39" fillId="0" borderId="0" xfId="0" applyNumberFormat="1" applyFont="1" applyFill="1" applyBorder="1" applyAlignment="1">
      <alignment vertical="center"/>
    </xf>
    <xf numFmtId="38" fontId="43" fillId="0" borderId="41" xfId="85" applyNumberFormat="1" applyFont="1" applyFill="1" applyBorder="1" applyAlignment="1">
      <alignment vertical="center"/>
    </xf>
    <xf numFmtId="0" fontId="43" fillId="0" borderId="43" xfId="0" applyFont="1" applyFill="1" applyBorder="1" applyAlignment="1">
      <alignment horizontal="center" vertical="center"/>
    </xf>
    <xf numFmtId="0" fontId="43" fillId="0" borderId="44" xfId="0" applyFont="1" applyFill="1" applyBorder="1" applyAlignment="1">
      <alignment horizontal="center" vertical="center"/>
    </xf>
    <xf numFmtId="0" fontId="43" fillId="0" borderId="44" xfId="0" applyFont="1" applyFill="1" applyBorder="1" applyAlignment="1">
      <alignment vertical="center"/>
    </xf>
    <xf numFmtId="0" fontId="46" fillId="0" borderId="44" xfId="0" applyFont="1" applyFill="1" applyBorder="1" applyAlignment="1">
      <alignment vertical="center"/>
    </xf>
    <xf numFmtId="0" fontId="39" fillId="0" borderId="44" xfId="0" applyFont="1" applyFill="1" applyBorder="1" applyAlignment="1">
      <alignment vertical="center"/>
    </xf>
    <xf numFmtId="0" fontId="43" fillId="0" borderId="43" xfId="0" applyFont="1" applyFill="1" applyBorder="1" applyAlignment="1">
      <alignment vertical="center"/>
    </xf>
    <xf numFmtId="0" fontId="38" fillId="39" borderId="0" xfId="0" applyFont="1" applyFill="1" applyBorder="1" applyAlignment="1">
      <alignment horizontal="center" vertical="center" wrapText="1"/>
    </xf>
    <xf numFmtId="0" fontId="48" fillId="39" borderId="0" xfId="0" applyFont="1" applyFill="1" applyBorder="1" applyAlignment="1">
      <alignment horizontal="left" vertical="top" wrapText="1" indent="2"/>
    </xf>
    <xf numFmtId="0" fontId="48" fillId="0" borderId="0" xfId="0" applyFont="1" applyAlignment="1">
      <alignment horizontal="justify" vertical="center"/>
    </xf>
    <xf numFmtId="0" fontId="48" fillId="0" borderId="0" xfId="0" applyFont="1" applyAlignment="1">
      <alignment horizontal="left" vertical="center" indent="1"/>
    </xf>
    <xf numFmtId="0" fontId="38" fillId="39" borderId="0" xfId="0" applyFont="1" applyFill="1" applyBorder="1" applyAlignment="1">
      <alignment horizontal="center" vertical="center"/>
    </xf>
    <xf numFmtId="0" fontId="36" fillId="0" borderId="0" xfId="0" applyFont="1" applyAlignment="1">
      <alignment horizontal="left" vertical="center" indent="1"/>
    </xf>
    <xf numFmtId="0" fontId="38" fillId="0" borderId="0" xfId="0" applyFont="1" applyAlignment="1">
      <alignment horizontal="justify" vertical="center"/>
    </xf>
    <xf numFmtId="0" fontId="38" fillId="39" borderId="0" xfId="0" applyFont="1" applyFill="1" applyBorder="1" applyAlignment="1">
      <alignment horizontal="left" vertical="center" wrapText="1"/>
    </xf>
    <xf numFmtId="0" fontId="37" fillId="0" borderId="0" xfId="0" applyFont="1" applyAlignment="1">
      <alignment horizontal="left" vertical="center" wrapText="1"/>
    </xf>
    <xf numFmtId="0" fontId="37" fillId="0" borderId="0" xfId="0" applyFont="1" applyBorder="1" applyAlignment="1">
      <alignment horizontal="right" vertical="center"/>
    </xf>
    <xf numFmtId="176" fontId="37" fillId="39" borderId="0" xfId="0" applyNumberFormat="1" applyFont="1" applyFill="1" applyBorder="1" applyAlignment="1">
      <alignment horizontal="center" vertical="center"/>
    </xf>
    <xf numFmtId="0" fontId="37" fillId="0" borderId="0" xfId="0" applyFont="1" applyFill="1" applyBorder="1" applyAlignment="1">
      <alignment horizontal="center" vertical="center"/>
    </xf>
    <xf numFmtId="0" fontId="37" fillId="0" borderId="0" xfId="0" applyFont="1" applyFill="1" applyBorder="1" applyAlignment="1">
      <alignment vertical="center" wrapText="1"/>
    </xf>
    <xf numFmtId="176" fontId="37" fillId="0" borderId="0" xfId="0" applyNumberFormat="1" applyFont="1" applyFill="1" applyBorder="1" applyAlignment="1">
      <alignment vertical="center"/>
    </xf>
    <xf numFmtId="0" fontId="48" fillId="0" borderId="0" xfId="0" applyFont="1" applyAlignment="1">
      <alignment horizontal="left" vertical="center"/>
    </xf>
    <xf numFmtId="0" fontId="38" fillId="6" borderId="22" xfId="0" applyFont="1" applyFill="1" applyBorder="1" applyAlignment="1">
      <alignment horizontal="left" vertical="center" wrapText="1"/>
    </xf>
    <xf numFmtId="0" fontId="38" fillId="6" borderId="26" xfId="0" applyFont="1" applyFill="1" applyBorder="1" applyAlignment="1">
      <alignment horizontal="left" vertical="center" wrapText="1"/>
    </xf>
    <xf numFmtId="0" fontId="36" fillId="6" borderId="22" xfId="0" applyFont="1" applyFill="1" applyBorder="1" applyAlignment="1">
      <alignment horizontal="left" vertical="center" wrapText="1"/>
    </xf>
    <xf numFmtId="0" fontId="38" fillId="12" borderId="0" xfId="0" applyFont="1" applyFill="1" applyBorder="1" applyAlignment="1">
      <alignment horizontal="left" vertical="center" wrapText="1"/>
    </xf>
    <xf numFmtId="0" fontId="38" fillId="6" borderId="23" xfId="0" applyFont="1" applyFill="1" applyBorder="1" applyAlignment="1">
      <alignment horizontal="left" vertical="center" wrapText="1"/>
    </xf>
    <xf numFmtId="0" fontId="36" fillId="6" borderId="0" xfId="0" applyFont="1" applyFill="1" applyBorder="1" applyAlignment="1">
      <alignment horizontal="left" vertical="center" wrapText="1"/>
    </xf>
    <xf numFmtId="0" fontId="38" fillId="6" borderId="29" xfId="0" applyFont="1" applyFill="1" applyBorder="1" applyAlignment="1">
      <alignment horizontal="left" vertical="center" wrapText="1"/>
    </xf>
    <xf numFmtId="0" fontId="36" fillId="6" borderId="33" xfId="0" applyFont="1" applyFill="1" applyBorder="1" applyAlignment="1">
      <alignment horizontal="left" vertical="center" wrapText="1"/>
    </xf>
    <xf numFmtId="28" fontId="43" fillId="0" borderId="0" xfId="0" applyNumberFormat="1" applyFont="1" applyFill="1" applyAlignment="1">
      <alignment horizontal="left" vertical="center"/>
    </xf>
    <xf numFmtId="0" fontId="43" fillId="0" borderId="0" xfId="0" applyFont="1" applyBorder="1" applyAlignment="1">
      <alignment horizontal="left" vertical="center"/>
    </xf>
  </cellXfs>
  <cellStyles count="8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パーセント 2" xfId="28"/>
    <cellStyle name="メモ 2" xfId="29"/>
    <cellStyle name="リンク セル 2" xfId="30"/>
    <cellStyle name="入力 2" xfId="31"/>
    <cellStyle name="出力 2" xfId="32"/>
    <cellStyle name="悪い 2" xfId="33"/>
    <cellStyle name="未定義" xfId="34"/>
    <cellStyle name="桁区切り 2" xfId="35"/>
    <cellStyle name="桁区切り 2 2" xfId="36"/>
    <cellStyle name="桁区切り 2 3" xfId="37"/>
    <cellStyle name="桁区切り 3" xfId="38"/>
    <cellStyle name="桁区切り 3 2" xfId="39"/>
    <cellStyle name="桁区切り 4" xfId="40"/>
    <cellStyle name="桁区切り 4 2" xfId="41"/>
    <cellStyle name="桁区切り 5" xfId="42"/>
    <cellStyle name="桁区切り 6" xfId="43"/>
    <cellStyle name="標準" xfId="0" builtinId="0"/>
    <cellStyle name="標準 10" xfId="44"/>
    <cellStyle name="標準 11" xfId="45"/>
    <cellStyle name="標準 11 2" xfId="46"/>
    <cellStyle name="標準 2" xfId="47"/>
    <cellStyle name="標準 2 2" xfId="48"/>
    <cellStyle name="標準 2 2 2" xfId="49"/>
    <cellStyle name="標準 2 3" xfId="50"/>
    <cellStyle name="標準 2 3 2" xfId="51"/>
    <cellStyle name="標準 2 4" xfId="52"/>
    <cellStyle name="標準 2 5" xfId="53"/>
    <cellStyle name="標準 2 6" xfId="54"/>
    <cellStyle name="標準 2 7" xfId="55"/>
    <cellStyle name="標準 3" xfId="56"/>
    <cellStyle name="標準 3 2" xfId="57"/>
    <cellStyle name="標準 4" xfId="58"/>
    <cellStyle name="標準 4 2" xfId="59"/>
    <cellStyle name="標準 4 3" xfId="60"/>
    <cellStyle name="標準 4 4" xfId="61"/>
    <cellStyle name="標準 4 5" xfId="62"/>
    <cellStyle name="標準 4 5 2" xfId="63"/>
    <cellStyle name="標準 4 5 3" xfId="64"/>
    <cellStyle name="標準 4 5 4" xfId="65"/>
    <cellStyle name="標準 5" xfId="66"/>
    <cellStyle name="標準 5 2" xfId="67"/>
    <cellStyle name="標準 5 3" xfId="68"/>
    <cellStyle name="標準 6" xfId="69"/>
    <cellStyle name="標準 6 2" xfId="70"/>
    <cellStyle name="標準 7" xfId="71"/>
    <cellStyle name="標準 7 2" xfId="72"/>
    <cellStyle name="標準 8" xfId="73"/>
    <cellStyle name="標準 9" xfId="74"/>
    <cellStyle name="標準_交付要綱（様式編②）" xfId="75"/>
    <cellStyle name="良い 2" xfId="76"/>
    <cellStyle name="見出し 1 2" xfId="77"/>
    <cellStyle name="見出し 2 2" xfId="78"/>
    <cellStyle name="見出し 3 2" xfId="79"/>
    <cellStyle name="見出し 4 2" xfId="80"/>
    <cellStyle name="計算 2" xfId="81"/>
    <cellStyle name="説明文 2" xfId="82"/>
    <cellStyle name="警告文 2" xfId="83"/>
    <cellStyle name="集計 2" xfId="84"/>
    <cellStyle name="通貨" xfId="85" builtinId="7"/>
  </cellStyles>
  <dxfs count="11">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strike val="0"/>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s>
  <tableStyles count="0" defaultTableStyle="TableStyleMedium9" defaultPivotStyle="PivotStyleLight16"/>
  <colors>
    <mruColors>
      <color rgb="FFDCEFF3"/>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externalLink" Target="externalLinks/externalLink1.xml" /><Relationship Id="rId17" Type="http://schemas.openxmlformats.org/officeDocument/2006/relationships/customXml" Target="../customXml/item1.xml" /><Relationship Id="rId18" Type="http://schemas.openxmlformats.org/officeDocument/2006/relationships/customXml" Target="../customXml/item2.xml" /><Relationship Id="rId19" Type="http://schemas.openxmlformats.org/officeDocument/2006/relationships/customXml" Target="../customXml/item3.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217805</xdr:colOff>
      <xdr:row>19</xdr:row>
      <xdr:rowOff>57150</xdr:rowOff>
    </xdr:from>
    <xdr:to xmlns:xdr="http://schemas.openxmlformats.org/drawingml/2006/spreadsheetDrawing">
      <xdr:col>16</xdr:col>
      <xdr:colOff>628650</xdr:colOff>
      <xdr:row>27</xdr:row>
      <xdr:rowOff>106045</xdr:rowOff>
    </xdr:to>
    <xdr:sp macro="" textlink="">
      <xdr:nvSpPr>
        <xdr:cNvPr id="1" name="四角形 4"/>
        <xdr:cNvSpPr/>
      </xdr:nvSpPr>
      <xdr:spPr>
        <a:xfrm>
          <a:off x="7247255" y="4124325"/>
          <a:ext cx="6049645" cy="226822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a:p>
          <a:endParaRPr kumimoji="1" lang="ja-JP" altLang="en-US" sz="1600">
            <a:solidFill>
              <a:sysClr val="windowText" lastClr="000000"/>
            </a:solidFill>
          </a:endParaRPr>
        </a:p>
        <a:p>
          <a:r>
            <a:rPr kumimoji="1" lang="ja-JP" altLang="en-US" sz="1600">
              <a:solidFill>
                <a:sysClr val="windowText" lastClr="000000"/>
              </a:solidFill>
            </a:rPr>
            <a:t>《交付申請に必要なもの》</a:t>
          </a:r>
          <a:endParaRPr kumimoji="1" lang="ja-JP" altLang="en-US" sz="1600">
            <a:solidFill>
              <a:sysClr val="windowText" lastClr="000000"/>
            </a:solidFill>
          </a:endParaRPr>
        </a:p>
        <a:p>
          <a:r>
            <a:rPr kumimoji="1" lang="ja-JP" altLang="en-US" sz="1600">
              <a:solidFill>
                <a:sysClr val="windowText" lastClr="000000"/>
              </a:solidFill>
            </a:rPr>
            <a:t>・このエクセルの黄色のシート（４枚）</a:t>
          </a:r>
          <a:endParaRPr kumimoji="1" lang="ja-JP" altLang="en-US" sz="1600">
            <a:solidFill>
              <a:sysClr val="windowText" lastClr="000000"/>
            </a:solidFill>
          </a:endParaRPr>
        </a:p>
        <a:p>
          <a:r>
            <a:rPr kumimoji="1" lang="ja-JP" altLang="en-US" sz="1600">
              <a:solidFill>
                <a:sysClr val="windowText" lastClr="000000"/>
              </a:solidFill>
            </a:rPr>
            <a:t>・県税の納税証明書（滞納がない旨の証明）</a:t>
          </a:r>
          <a:endParaRPr kumimoji="1" lang="ja-JP" altLang="en-US" sz="1600">
            <a:solidFill>
              <a:sysClr val="windowText" lastClr="000000"/>
            </a:solidFill>
          </a:endParaRPr>
        </a:p>
        <a:p>
          <a:r>
            <a:rPr kumimoji="1" lang="ja-JP" altLang="en-US" sz="1600">
              <a:solidFill>
                <a:sysClr val="windowText" lastClr="000000"/>
              </a:solidFill>
            </a:rPr>
            <a:t>・下のコメントに記載してある参考資料</a:t>
          </a:r>
          <a:endParaRPr kumimoji="1" lang="ja-JP" altLang="en-US" sz="1600">
            <a:solidFill>
              <a:sysClr val="windowText" lastClr="000000"/>
            </a:solidFill>
          </a:endParaRPr>
        </a:p>
      </xdr:txBody>
    </xdr:sp>
    <xdr:clientData/>
  </xdr:twoCellAnchor>
  <xdr:twoCellAnchor>
    <xdr:from xmlns:xdr="http://schemas.openxmlformats.org/drawingml/2006/spreadsheetDrawing">
      <xdr:col>0</xdr:col>
      <xdr:colOff>426085</xdr:colOff>
      <xdr:row>28</xdr:row>
      <xdr:rowOff>659765</xdr:rowOff>
    </xdr:from>
    <xdr:to xmlns:xdr="http://schemas.openxmlformats.org/drawingml/2006/spreadsheetDrawing">
      <xdr:col>9</xdr:col>
      <xdr:colOff>81915</xdr:colOff>
      <xdr:row>28</xdr:row>
      <xdr:rowOff>1828800</xdr:rowOff>
    </xdr:to>
    <xdr:sp macro="" textlink="">
      <xdr:nvSpPr>
        <xdr:cNvPr id="2" name="図形 5"/>
        <xdr:cNvSpPr/>
      </xdr:nvSpPr>
      <xdr:spPr>
        <a:xfrm>
          <a:off x="426085" y="7222490"/>
          <a:ext cx="6685280" cy="116903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1</xdr:row>
      <xdr:rowOff>0</xdr:rowOff>
    </xdr:from>
    <xdr:to xmlns:xdr="http://schemas.openxmlformats.org/drawingml/2006/spreadsheetDrawing">
      <xdr:col>15</xdr:col>
      <xdr:colOff>676275</xdr:colOff>
      <xdr:row>5</xdr:row>
      <xdr:rowOff>332740</xdr:rowOff>
    </xdr:to>
    <xdr:sp macro="" textlink="">
      <xdr:nvSpPr>
        <xdr:cNvPr id="1" name="四角形 5"/>
        <xdr:cNvSpPr/>
      </xdr:nvSpPr>
      <xdr:spPr>
        <a:xfrm>
          <a:off x="11182350" y="238125"/>
          <a:ext cx="3724275" cy="130429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7</xdr:col>
      <xdr:colOff>567055</xdr:colOff>
      <xdr:row>0</xdr:row>
      <xdr:rowOff>85725</xdr:rowOff>
    </xdr:from>
    <xdr:to xmlns:xdr="http://schemas.openxmlformats.org/drawingml/2006/spreadsheetDrawing">
      <xdr:col>12</xdr:col>
      <xdr:colOff>628650</xdr:colOff>
      <xdr:row>7</xdr:row>
      <xdr:rowOff>9525</xdr:rowOff>
    </xdr:to>
    <xdr:sp macro="" textlink="">
      <xdr:nvSpPr>
        <xdr:cNvPr id="2" name="四角形 1"/>
        <xdr:cNvSpPr/>
      </xdr:nvSpPr>
      <xdr:spPr>
        <a:xfrm>
          <a:off x="8035925" y="85725"/>
          <a:ext cx="3709035" cy="10763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9</xdr:col>
      <xdr:colOff>419735</xdr:colOff>
      <xdr:row>3</xdr:row>
      <xdr:rowOff>47625</xdr:rowOff>
    </xdr:from>
    <xdr:to xmlns:xdr="http://schemas.openxmlformats.org/drawingml/2006/spreadsheetDrawing">
      <xdr:col>13</xdr:col>
      <xdr:colOff>561975</xdr:colOff>
      <xdr:row>9</xdr:row>
      <xdr:rowOff>95885</xdr:rowOff>
    </xdr:to>
    <xdr:sp macro="" textlink="">
      <xdr:nvSpPr>
        <xdr:cNvPr id="2" name="四角形 1"/>
        <xdr:cNvSpPr/>
      </xdr:nvSpPr>
      <xdr:spPr>
        <a:xfrm>
          <a:off x="7449185" y="533400"/>
          <a:ext cx="3723640" cy="10769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3</xdr:row>
      <xdr:rowOff>0</xdr:rowOff>
    </xdr:from>
    <xdr:to xmlns:xdr="http://schemas.openxmlformats.org/drawingml/2006/spreadsheetDrawing">
      <xdr:col>14</xdr:col>
      <xdr:colOff>142240</xdr:colOff>
      <xdr:row>9</xdr:row>
      <xdr:rowOff>48895</xdr:rowOff>
    </xdr:to>
    <xdr:sp macro="" textlink="">
      <xdr:nvSpPr>
        <xdr:cNvPr id="2" name="四角形 1"/>
        <xdr:cNvSpPr/>
      </xdr:nvSpPr>
      <xdr:spPr>
        <a:xfrm>
          <a:off x="7715250" y="485775"/>
          <a:ext cx="3723640" cy="10775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3</xdr:row>
      <xdr:rowOff>0</xdr:rowOff>
    </xdr:from>
    <xdr:to xmlns:xdr="http://schemas.openxmlformats.org/drawingml/2006/spreadsheetDrawing">
      <xdr:col>14</xdr:col>
      <xdr:colOff>142240</xdr:colOff>
      <xdr:row>9</xdr:row>
      <xdr:rowOff>48895</xdr:rowOff>
    </xdr:to>
    <xdr:sp macro="" textlink="">
      <xdr:nvSpPr>
        <xdr:cNvPr id="2" name="四角形 1"/>
        <xdr:cNvSpPr/>
      </xdr:nvSpPr>
      <xdr:spPr>
        <a:xfrm>
          <a:off x="7715250" y="485775"/>
          <a:ext cx="3723640" cy="10775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9</xdr:col>
      <xdr:colOff>123190</xdr:colOff>
      <xdr:row>17</xdr:row>
      <xdr:rowOff>48895</xdr:rowOff>
    </xdr:from>
    <xdr:to xmlns:xdr="http://schemas.openxmlformats.org/drawingml/2006/spreadsheetDrawing">
      <xdr:col>16</xdr:col>
      <xdr:colOff>608965</xdr:colOff>
      <xdr:row>22</xdr:row>
      <xdr:rowOff>67945</xdr:rowOff>
    </xdr:to>
    <xdr:sp macro="" textlink="">
      <xdr:nvSpPr>
        <xdr:cNvPr id="1" name="四角形 2"/>
        <xdr:cNvSpPr/>
      </xdr:nvSpPr>
      <xdr:spPr>
        <a:xfrm>
          <a:off x="7152640" y="3296920"/>
          <a:ext cx="6124575" cy="17240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a:p>
          <a:endParaRPr kumimoji="1" lang="ja-JP" altLang="en-US" sz="1600">
            <a:solidFill>
              <a:sysClr val="windowText" lastClr="000000"/>
            </a:solidFill>
          </a:endParaRPr>
        </a:p>
        <a:p>
          <a:r>
            <a:rPr kumimoji="1" lang="ja-JP" altLang="en-US" sz="1600">
              <a:solidFill>
                <a:sysClr val="windowText" lastClr="000000"/>
              </a:solidFill>
            </a:rPr>
            <a:t>（実績報告に必要な書類）</a:t>
          </a:r>
          <a:endParaRPr kumimoji="1" lang="ja-JP" altLang="en-US" sz="1600">
            <a:solidFill>
              <a:sysClr val="windowText" lastClr="000000"/>
            </a:solidFill>
          </a:endParaRPr>
        </a:p>
        <a:p>
          <a:r>
            <a:rPr kumimoji="1" lang="ja-JP" altLang="en-US" sz="1600">
              <a:solidFill>
                <a:sysClr val="windowText" lastClr="000000"/>
              </a:solidFill>
            </a:rPr>
            <a:t>・このエクセルの紫色のシート（４枚）</a:t>
          </a:r>
          <a:endParaRPr kumimoji="1" lang="ja-JP" altLang="en-US" sz="1600">
            <a:solidFill>
              <a:sysClr val="windowText" lastClr="000000"/>
            </a:solidFill>
          </a:endParaRPr>
        </a:p>
        <a:p>
          <a:r>
            <a:rPr kumimoji="1" lang="ja-JP" altLang="en-US" sz="1600">
              <a:solidFill>
                <a:sysClr val="windowText" lastClr="000000"/>
              </a:solidFill>
            </a:rPr>
            <a:t>・下のコメントに記載している参考資料</a:t>
          </a:r>
          <a:endParaRPr kumimoji="1" lang="ja-JP" altLang="en-US" sz="16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4</xdr:row>
      <xdr:rowOff>0</xdr:rowOff>
    </xdr:from>
    <xdr:to xmlns:xdr="http://schemas.openxmlformats.org/drawingml/2006/spreadsheetDrawing">
      <xdr:col>15</xdr:col>
      <xdr:colOff>676275</xdr:colOff>
      <xdr:row>8</xdr:row>
      <xdr:rowOff>75565</xdr:rowOff>
    </xdr:to>
    <xdr:sp macro="" textlink="">
      <xdr:nvSpPr>
        <xdr:cNvPr id="1" name="四角形 5"/>
        <xdr:cNvSpPr/>
      </xdr:nvSpPr>
      <xdr:spPr>
        <a:xfrm>
          <a:off x="11182350" y="1047750"/>
          <a:ext cx="3724275" cy="107569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7</xdr:col>
      <xdr:colOff>90805</xdr:colOff>
      <xdr:row>0</xdr:row>
      <xdr:rowOff>142875</xdr:rowOff>
    </xdr:from>
    <xdr:to xmlns:xdr="http://schemas.openxmlformats.org/drawingml/2006/spreadsheetDrawing">
      <xdr:col>12</xdr:col>
      <xdr:colOff>165735</xdr:colOff>
      <xdr:row>6</xdr:row>
      <xdr:rowOff>152400</xdr:rowOff>
    </xdr:to>
    <xdr:sp macro="" textlink="">
      <xdr:nvSpPr>
        <xdr:cNvPr id="2" name="四角形 1"/>
        <xdr:cNvSpPr/>
      </xdr:nvSpPr>
      <xdr:spPr>
        <a:xfrm>
          <a:off x="7559675" y="142875"/>
          <a:ext cx="3722370" cy="10001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ysClr val="windowText" lastClr="000000"/>
              </a:solidFill>
            </a:rPr>
            <a:t>水色部分に入力をお願いします。</a:t>
          </a:r>
          <a:endParaRPr kumimoji="1" lang="ja-JP" altLang="en-US" sz="1600">
            <a:solidFill>
              <a:sysClr val="windowText" lastClr="000000"/>
            </a:solidFill>
          </a:endParaRPr>
        </a:p>
        <a:p>
          <a:r>
            <a:rPr kumimoji="1" lang="ja-JP" altLang="en-US" sz="1600">
              <a:solidFill>
                <a:sysClr val="windowText" lastClr="000000"/>
              </a:solidFill>
            </a:rPr>
            <a:t>提出時は水色の塗りつぶしを白色に変更してください。</a:t>
          </a:r>
          <a:endParaRPr kumimoji="1" lang="ja-JP" altLang="en-US" sz="1600">
            <a:solidFill>
              <a:sysClr val="windowText" lastClr="000000"/>
            </a:solidFill>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補助率 "/>
      <sheetName val="事業リスト（ＢＤ１）"/>
      <sheetName val="プルダウン"/>
      <sheetName val="第1号様式別紙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2.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4.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5.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6.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7.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8.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9.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3:C50"/>
  <sheetViews>
    <sheetView workbookViewId="0">
      <selection activeCell="A31" sqref="A31:XFD31"/>
    </sheetView>
  </sheetViews>
  <sheetFormatPr defaultRowHeight="13.5"/>
  <sheetData>
    <row r="3" spans="1:3">
      <c r="A3" t="s">
        <v>122</v>
      </c>
    </row>
    <row r="4" spans="1:3">
      <c r="A4" t="s">
        <v>298</v>
      </c>
      <c r="C4" t="s">
        <v>170</v>
      </c>
    </row>
    <row r="5" spans="1:3">
      <c r="A5" t="s">
        <v>87</v>
      </c>
      <c r="C5" t="s">
        <v>167</v>
      </c>
    </row>
    <row r="6" spans="1:3">
      <c r="A6" t="s">
        <v>97</v>
      </c>
      <c r="C6" t="s">
        <v>192</v>
      </c>
    </row>
    <row r="7" spans="1:3">
      <c r="A7" t="s">
        <v>79</v>
      </c>
      <c r="C7" t="s">
        <v>43</v>
      </c>
    </row>
    <row r="8" spans="1:3">
      <c r="A8" t="s">
        <v>206</v>
      </c>
      <c r="C8" t="s">
        <v>198</v>
      </c>
    </row>
    <row r="9" spans="1:3">
      <c r="A9" t="s">
        <v>50</v>
      </c>
      <c r="C9" t="s">
        <v>136</v>
      </c>
    </row>
    <row r="10" spans="1:3">
      <c r="A10" t="s">
        <v>299</v>
      </c>
      <c r="C10" t="s">
        <v>3</v>
      </c>
    </row>
    <row r="11" spans="1:3">
      <c r="A11" t="s">
        <v>229</v>
      </c>
    </row>
    <row r="12" spans="1:3">
      <c r="A12" t="s">
        <v>55</v>
      </c>
    </row>
    <row r="13" spans="1:3">
      <c r="A13" t="s">
        <v>300</v>
      </c>
    </row>
    <row r="14" spans="1:3">
      <c r="A14" t="s">
        <v>301</v>
      </c>
    </row>
    <row r="15" spans="1:3">
      <c r="A15" t="s">
        <v>0</v>
      </c>
    </row>
    <row r="16" spans="1:3">
      <c r="A16" t="s">
        <v>302</v>
      </c>
    </row>
    <row r="17" spans="1:1">
      <c r="A17" t="s">
        <v>281</v>
      </c>
    </row>
    <row r="18" spans="1:1">
      <c r="A18" t="s">
        <v>303</v>
      </c>
    </row>
    <row r="19" spans="1:1">
      <c r="A19" t="s">
        <v>304</v>
      </c>
    </row>
    <row r="20" spans="1:1">
      <c r="A20" t="s">
        <v>256</v>
      </c>
    </row>
    <row r="21" spans="1:1">
      <c r="A21" t="s">
        <v>305</v>
      </c>
    </row>
    <row r="22" spans="1:1">
      <c r="A22" t="s">
        <v>142</v>
      </c>
    </row>
    <row r="23" spans="1:1">
      <c r="A23" t="s">
        <v>160</v>
      </c>
    </row>
    <row r="24" spans="1:1">
      <c r="A24" t="s">
        <v>275</v>
      </c>
    </row>
    <row r="25" spans="1:1">
      <c r="A25" t="s">
        <v>27</v>
      </c>
    </row>
    <row r="26" spans="1:1">
      <c r="A26" t="s">
        <v>39</v>
      </c>
    </row>
    <row r="27" spans="1:1">
      <c r="A27" t="s">
        <v>306</v>
      </c>
    </row>
    <row r="28" spans="1:1">
      <c r="A28" t="s">
        <v>112</v>
      </c>
    </row>
    <row r="29" spans="1:1">
      <c r="A29" t="s">
        <v>98</v>
      </c>
    </row>
    <row r="30" spans="1:1">
      <c r="A30" t="s">
        <v>21</v>
      </c>
    </row>
    <row r="31" spans="1:1">
      <c r="A31" t="s">
        <v>307</v>
      </c>
    </row>
    <row r="32" spans="1:1">
      <c r="A32" t="s">
        <v>308</v>
      </c>
    </row>
    <row r="33" spans="1:1">
      <c r="A33" t="s">
        <v>146</v>
      </c>
    </row>
    <row r="34" spans="1:1">
      <c r="A34" t="s">
        <v>22</v>
      </c>
    </row>
    <row r="35" spans="1:1">
      <c r="A35" t="s">
        <v>90</v>
      </c>
    </row>
    <row r="36" spans="1:1">
      <c r="A36" t="s">
        <v>310</v>
      </c>
    </row>
    <row r="37" spans="1:1">
      <c r="A37" t="s">
        <v>70</v>
      </c>
    </row>
    <row r="38" spans="1:1">
      <c r="A38" t="s">
        <v>297</v>
      </c>
    </row>
    <row r="39" spans="1:1">
      <c r="A39" t="s">
        <v>312</v>
      </c>
    </row>
    <row r="40" spans="1:1">
      <c r="A40" t="s">
        <v>311</v>
      </c>
    </row>
    <row r="41" spans="1:1">
      <c r="A41" t="s">
        <v>313</v>
      </c>
    </row>
    <row r="42" spans="1:1">
      <c r="A42" t="s">
        <v>314</v>
      </c>
    </row>
    <row r="43" spans="1:1">
      <c r="A43" t="s">
        <v>193</v>
      </c>
    </row>
    <row r="44" spans="1:1">
      <c r="A44" t="s">
        <v>274</v>
      </c>
    </row>
    <row r="45" spans="1:1">
      <c r="A45" t="s">
        <v>315</v>
      </c>
    </row>
    <row r="46" spans="1:1">
      <c r="A46" t="s">
        <v>316</v>
      </c>
    </row>
    <row r="47" spans="1:1">
      <c r="A47" t="s">
        <v>317</v>
      </c>
    </row>
    <row r="48" spans="1:1">
      <c r="A48" t="s">
        <v>318</v>
      </c>
    </row>
    <row r="49" spans="1:1">
      <c r="A49" t="s">
        <v>215</v>
      </c>
    </row>
    <row r="50" spans="1:1">
      <c r="A50" t="s">
        <v>176</v>
      </c>
    </row>
  </sheetData>
  <sortState ref="C4:C127">
    <sortCondition ref="C4:C127"/>
  </sortState>
  <phoneticPr fontId="27"/>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4">
    <tabColor rgb="FFFF0000"/>
    <pageSetUpPr fitToPage="1"/>
  </sheetPr>
  <dimension ref="A1:AC997"/>
  <sheetViews>
    <sheetView view="pageBreakPreview" zoomScale="85" zoomScaleSheetLayoutView="85" workbookViewId="0">
      <selection activeCell="A31" sqref="A31:XFD31"/>
    </sheetView>
  </sheetViews>
  <sheetFormatPr defaultColWidth="12.6640625" defaultRowHeight="24" customHeight="1"/>
  <cols>
    <col min="1" max="1" width="4.21875" style="1" bestFit="1" customWidth="1"/>
    <col min="2" max="2" width="7.44140625" style="1" bestFit="1" customWidth="1"/>
    <col min="3" max="3" width="9.21875" style="1" bestFit="1" customWidth="1"/>
    <col min="4" max="4" width="14.6640625" style="1" bestFit="1" customWidth="1"/>
    <col min="5" max="5" width="13.33203125" style="1" bestFit="1" customWidth="1"/>
    <col min="6" max="6" width="16.88671875" style="1" customWidth="1"/>
    <col min="7" max="7" width="17.6640625" style="1" customWidth="1"/>
    <col min="8" max="8" width="14.6640625" style="1" customWidth="1"/>
    <col min="9" max="9" width="15" style="1" customWidth="1"/>
    <col min="10" max="10" width="15.88671875" style="1" customWidth="1"/>
    <col min="11" max="13" width="16.88671875" style="1" bestFit="1" customWidth="1"/>
    <col min="14" max="14" width="13.33203125" style="1" bestFit="1" customWidth="1"/>
    <col min="15" max="16" width="11.21875" style="1" bestFit="1" customWidth="1"/>
    <col min="17" max="17" width="14.88671875" style="1" customWidth="1"/>
    <col min="18" max="26" width="7.21875" style="1" customWidth="1"/>
    <col min="27" max="29" width="11" style="1" customWidth="1"/>
    <col min="30" max="16384" width="12.6640625" style="1"/>
  </cols>
  <sheetData>
    <row r="1" spans="1:29" ht="24" customHeight="1">
      <c r="A1" s="2"/>
      <c r="B1" s="6"/>
      <c r="C1" s="6"/>
      <c r="D1" s="6"/>
      <c r="E1" s="6"/>
      <c r="F1" s="6"/>
      <c r="G1" s="6"/>
      <c r="H1" s="6"/>
      <c r="I1" s="6"/>
      <c r="J1" s="2"/>
      <c r="K1" s="6"/>
      <c r="L1" s="6"/>
      <c r="M1" s="6"/>
      <c r="N1" s="6"/>
      <c r="O1" s="6"/>
      <c r="P1" s="2"/>
      <c r="Q1" s="6"/>
      <c r="R1" s="6"/>
      <c r="S1" s="6"/>
      <c r="T1" s="6"/>
      <c r="U1" s="6"/>
      <c r="V1" s="6"/>
      <c r="W1" s="6"/>
      <c r="X1" s="6"/>
      <c r="Y1" s="6"/>
      <c r="Z1" s="6"/>
      <c r="AA1" s="6"/>
      <c r="AB1" s="6"/>
      <c r="AC1" s="6"/>
    </row>
    <row r="2" spans="1:29" ht="24" customHeight="1">
      <c r="A2" s="3" t="s">
        <v>69</v>
      </c>
      <c r="B2" s="7" t="s">
        <v>14</v>
      </c>
      <c r="C2" s="12" t="s">
        <v>2</v>
      </c>
      <c r="D2" s="14" t="s">
        <v>233</v>
      </c>
      <c r="E2" s="9" t="s">
        <v>234</v>
      </c>
      <c r="F2" s="16" t="s">
        <v>159</v>
      </c>
      <c r="G2" s="18" t="s">
        <v>204</v>
      </c>
      <c r="H2" s="20" t="s">
        <v>235</v>
      </c>
      <c r="I2" s="23"/>
      <c r="J2" s="32"/>
      <c r="K2" s="32"/>
      <c r="L2" s="32"/>
      <c r="M2" s="32"/>
      <c r="N2" s="32"/>
      <c r="O2" s="32"/>
      <c r="P2" s="32"/>
      <c r="Q2" s="32"/>
      <c r="R2" s="51"/>
      <c r="S2" s="51"/>
      <c r="T2" s="51"/>
      <c r="U2" s="51"/>
      <c r="V2" s="51"/>
      <c r="W2" s="51"/>
      <c r="X2" s="51"/>
      <c r="Y2" s="51"/>
      <c r="Z2" s="51"/>
      <c r="AA2" s="6"/>
      <c r="AB2" s="6"/>
      <c r="AC2" s="6"/>
    </row>
    <row r="3" spans="1:29" ht="24" customHeight="1">
      <c r="A3" s="4"/>
      <c r="B3" s="8" t="s">
        <v>196</v>
      </c>
      <c r="C3" s="13" t="s">
        <v>13</v>
      </c>
      <c r="D3" s="13" t="s">
        <v>11</v>
      </c>
      <c r="E3" s="13" t="s">
        <v>30</v>
      </c>
      <c r="F3" s="13" t="s">
        <v>236</v>
      </c>
      <c r="G3" s="13" t="s">
        <v>120</v>
      </c>
      <c r="H3" s="21" t="s">
        <v>187</v>
      </c>
      <c r="I3" s="26"/>
      <c r="J3" s="31"/>
      <c r="K3" s="32"/>
      <c r="L3" s="32"/>
      <c r="M3" s="32"/>
      <c r="N3" s="48" t="s">
        <v>268</v>
      </c>
      <c r="O3" s="48"/>
      <c r="P3" s="48"/>
      <c r="Q3" s="48"/>
      <c r="R3" s="51"/>
      <c r="T3" s="51"/>
      <c r="U3" s="51"/>
      <c r="V3" s="51"/>
      <c r="W3" s="51"/>
      <c r="X3" s="51"/>
      <c r="Y3" s="51"/>
      <c r="Z3" s="51"/>
      <c r="AA3" s="6"/>
      <c r="AB3" s="6"/>
      <c r="AC3" s="6"/>
    </row>
    <row r="4" spans="1:29" ht="24" customHeight="1">
      <c r="A4" s="3" t="s">
        <v>18</v>
      </c>
      <c r="B4" s="9" t="s">
        <v>14</v>
      </c>
      <c r="C4" s="9" t="s">
        <v>2</v>
      </c>
      <c r="D4" s="15" t="s">
        <v>233</v>
      </c>
      <c r="E4" s="9" t="s">
        <v>234</v>
      </c>
      <c r="F4" s="16" t="s">
        <v>159</v>
      </c>
      <c r="G4" s="18" t="s">
        <v>204</v>
      </c>
      <c r="H4" s="15" t="s">
        <v>230</v>
      </c>
      <c r="I4" s="17" t="s">
        <v>125</v>
      </c>
      <c r="J4" s="33" t="s">
        <v>235</v>
      </c>
      <c r="K4" s="32"/>
      <c r="L4" s="32"/>
      <c r="M4" s="32"/>
      <c r="N4" s="48" t="s">
        <v>270</v>
      </c>
      <c r="O4" s="48"/>
      <c r="P4" s="48"/>
      <c r="Q4" s="48"/>
      <c r="R4" s="51"/>
      <c r="S4" s="51"/>
      <c r="T4" s="51"/>
      <c r="U4" s="51"/>
      <c r="V4" s="51"/>
      <c r="W4" s="51"/>
      <c r="X4" s="51"/>
      <c r="Y4" s="51"/>
      <c r="Z4" s="51"/>
      <c r="AA4" s="6"/>
      <c r="AB4" s="6"/>
      <c r="AC4" s="6"/>
    </row>
    <row r="5" spans="1:29" ht="24" customHeight="1">
      <c r="A5" s="3"/>
      <c r="B5" s="10" t="s">
        <v>196</v>
      </c>
      <c r="C5" s="10" t="s">
        <v>13</v>
      </c>
      <c r="D5" s="10" t="s">
        <v>11</v>
      </c>
      <c r="E5" s="10" t="s">
        <v>30</v>
      </c>
      <c r="F5" s="13" t="s">
        <v>236</v>
      </c>
      <c r="G5" s="13" t="s">
        <v>120</v>
      </c>
      <c r="H5" s="22" t="s">
        <v>103</v>
      </c>
      <c r="I5" s="10" t="s">
        <v>238</v>
      </c>
      <c r="J5" s="34" t="s">
        <v>240</v>
      </c>
      <c r="K5" s="32"/>
      <c r="L5" s="32"/>
      <c r="M5" s="32"/>
      <c r="N5" s="48" t="s">
        <v>271</v>
      </c>
      <c r="O5" s="48"/>
      <c r="P5" s="48"/>
      <c r="Q5" s="48"/>
      <c r="R5" s="51"/>
      <c r="S5" s="51"/>
      <c r="T5" s="51"/>
      <c r="U5" s="51"/>
      <c r="V5" s="51"/>
      <c r="W5" s="51"/>
      <c r="X5" s="51"/>
      <c r="Y5" s="51"/>
      <c r="Z5" s="51"/>
      <c r="AA5" s="6"/>
      <c r="AB5" s="6"/>
      <c r="AC5" s="6"/>
    </row>
    <row r="6" spans="1:29" ht="24" customHeight="1">
      <c r="A6" s="3" t="s">
        <v>130</v>
      </c>
      <c r="B6" s="9" t="s">
        <v>14</v>
      </c>
      <c r="C6" s="9" t="s">
        <v>2</v>
      </c>
      <c r="D6" s="15" t="s">
        <v>233</v>
      </c>
      <c r="E6" s="9" t="s">
        <v>234</v>
      </c>
      <c r="F6" s="16" t="s">
        <v>159</v>
      </c>
      <c r="G6" s="18" t="s">
        <v>204</v>
      </c>
      <c r="H6" s="15" t="s">
        <v>230</v>
      </c>
      <c r="I6" s="17" t="s">
        <v>125</v>
      </c>
      <c r="J6" s="15" t="s">
        <v>88</v>
      </c>
      <c r="K6" s="19" t="s">
        <v>241</v>
      </c>
      <c r="L6" s="27" t="s">
        <v>235</v>
      </c>
      <c r="M6" s="32"/>
      <c r="N6" s="32"/>
      <c r="O6" s="32"/>
      <c r="P6" s="32"/>
      <c r="Q6" s="32"/>
      <c r="R6" s="51"/>
      <c r="S6" s="51"/>
      <c r="T6" s="51"/>
      <c r="U6" s="51"/>
      <c r="V6" s="51"/>
      <c r="W6" s="51"/>
      <c r="X6" s="51"/>
      <c r="Y6" s="51"/>
      <c r="Z6" s="51"/>
      <c r="AA6" s="6"/>
      <c r="AB6" s="6"/>
      <c r="AC6" s="6"/>
    </row>
    <row r="7" spans="1:29" ht="24" customHeight="1">
      <c r="A7" s="3"/>
      <c r="B7" s="10" t="s">
        <v>196</v>
      </c>
      <c r="C7" s="10" t="s">
        <v>13</v>
      </c>
      <c r="D7" s="10" t="s">
        <v>11</v>
      </c>
      <c r="E7" s="10" t="s">
        <v>243</v>
      </c>
      <c r="F7" s="13" t="s">
        <v>236</v>
      </c>
      <c r="G7" s="13" t="s">
        <v>120</v>
      </c>
      <c r="H7" s="22" t="s">
        <v>103</v>
      </c>
      <c r="I7" s="10" t="s">
        <v>238</v>
      </c>
      <c r="J7" s="10" t="s">
        <v>42</v>
      </c>
      <c r="K7" s="10" t="s">
        <v>128</v>
      </c>
      <c r="L7" s="10" t="s">
        <v>10</v>
      </c>
      <c r="M7" s="32"/>
      <c r="N7" s="32"/>
      <c r="O7" s="32"/>
      <c r="P7" s="32"/>
      <c r="Q7" s="32"/>
      <c r="R7" s="51"/>
      <c r="S7" s="51"/>
      <c r="T7" s="51"/>
      <c r="U7" s="51"/>
      <c r="V7" s="51"/>
      <c r="W7" s="51"/>
      <c r="X7" s="51"/>
      <c r="Y7" s="51"/>
      <c r="Z7" s="51"/>
      <c r="AA7" s="6"/>
      <c r="AB7" s="6"/>
      <c r="AC7" s="6"/>
    </row>
    <row r="8" spans="1:29" ht="24" customHeight="1">
      <c r="A8" s="3" t="s">
        <v>108</v>
      </c>
      <c r="B8" s="9" t="s">
        <v>14</v>
      </c>
      <c r="C8" s="9" t="s">
        <v>2</v>
      </c>
      <c r="D8" s="15" t="s">
        <v>233</v>
      </c>
      <c r="E8" s="9" t="s">
        <v>234</v>
      </c>
      <c r="F8" s="16" t="s">
        <v>159</v>
      </c>
      <c r="G8" s="18" t="s">
        <v>204</v>
      </c>
      <c r="H8" s="19" t="s">
        <v>241</v>
      </c>
      <c r="I8" s="27" t="s">
        <v>235</v>
      </c>
      <c r="J8" s="35"/>
      <c r="K8" s="39"/>
      <c r="L8" s="32"/>
      <c r="M8" s="32"/>
      <c r="N8" s="32"/>
      <c r="O8" s="32"/>
      <c r="P8" s="32"/>
      <c r="Q8" s="32"/>
      <c r="R8" s="51"/>
      <c r="S8" s="51"/>
      <c r="T8" s="51"/>
      <c r="U8" s="51"/>
      <c r="V8" s="51"/>
      <c r="W8" s="51"/>
      <c r="X8" s="51"/>
      <c r="Y8" s="51"/>
      <c r="Z8" s="51"/>
      <c r="AA8" s="6"/>
      <c r="AB8" s="6"/>
      <c r="AC8" s="6"/>
    </row>
    <row r="9" spans="1:29" ht="24" customHeight="1">
      <c r="A9" s="3"/>
      <c r="B9" s="10" t="s">
        <v>196</v>
      </c>
      <c r="C9" s="10" t="s">
        <v>13</v>
      </c>
      <c r="D9" s="10" t="s">
        <v>11</v>
      </c>
      <c r="E9" s="10" t="s">
        <v>30</v>
      </c>
      <c r="F9" s="13" t="s">
        <v>236</v>
      </c>
      <c r="G9" s="13" t="s">
        <v>120</v>
      </c>
      <c r="H9" s="10" t="s">
        <v>128</v>
      </c>
      <c r="I9" s="28" t="s">
        <v>155</v>
      </c>
      <c r="J9" s="36"/>
      <c r="K9" s="40"/>
      <c r="L9" s="32"/>
      <c r="M9" s="32"/>
      <c r="N9" s="32"/>
      <c r="O9" s="32"/>
      <c r="P9" s="32"/>
      <c r="Q9" s="32"/>
      <c r="R9" s="51"/>
      <c r="S9" s="51"/>
      <c r="T9" s="51"/>
      <c r="U9" s="51"/>
      <c r="V9" s="51"/>
      <c r="W9" s="51"/>
      <c r="X9" s="51"/>
      <c r="Y9" s="51"/>
      <c r="Z9" s="51"/>
      <c r="AA9" s="6"/>
      <c r="AB9" s="6"/>
      <c r="AC9" s="6"/>
    </row>
    <row r="10" spans="1:29" ht="24" customHeight="1">
      <c r="A10" s="3" t="s">
        <v>244</v>
      </c>
      <c r="B10" s="9" t="s">
        <v>14</v>
      </c>
      <c r="C10" s="9" t="s">
        <v>2</v>
      </c>
      <c r="D10" s="15" t="s">
        <v>233</v>
      </c>
      <c r="E10" s="9" t="s">
        <v>234</v>
      </c>
      <c r="F10" s="16" t="s">
        <v>159</v>
      </c>
      <c r="G10" s="18" t="s">
        <v>204</v>
      </c>
      <c r="H10" s="19" t="s">
        <v>241</v>
      </c>
      <c r="I10" s="15" t="s">
        <v>230</v>
      </c>
      <c r="J10" s="17" t="s">
        <v>125</v>
      </c>
      <c r="K10" s="27" t="s">
        <v>235</v>
      </c>
      <c r="L10" s="30"/>
      <c r="M10" s="32"/>
      <c r="N10" s="32"/>
      <c r="O10" s="32"/>
      <c r="P10" s="32"/>
      <c r="Q10" s="32"/>
      <c r="R10" s="51"/>
      <c r="S10" s="51"/>
      <c r="T10" s="51"/>
      <c r="U10" s="51"/>
      <c r="V10" s="51"/>
      <c r="W10" s="51"/>
      <c r="X10" s="51"/>
      <c r="Y10" s="51"/>
      <c r="Z10" s="51"/>
      <c r="AA10" s="6"/>
      <c r="AB10" s="6"/>
      <c r="AC10" s="6"/>
    </row>
    <row r="11" spans="1:29" ht="24" customHeight="1">
      <c r="A11" s="3"/>
      <c r="B11" s="10" t="s">
        <v>196</v>
      </c>
      <c r="C11" s="10" t="s">
        <v>13</v>
      </c>
      <c r="D11" s="10" t="s">
        <v>11</v>
      </c>
      <c r="E11" s="10" t="s">
        <v>30</v>
      </c>
      <c r="F11" s="13" t="s">
        <v>236</v>
      </c>
      <c r="G11" s="13" t="s">
        <v>120</v>
      </c>
      <c r="H11" s="10" t="s">
        <v>128</v>
      </c>
      <c r="I11" s="28" t="s">
        <v>247</v>
      </c>
      <c r="J11" s="10" t="s">
        <v>238</v>
      </c>
      <c r="K11" s="10" t="s">
        <v>248</v>
      </c>
      <c r="L11" s="36"/>
      <c r="M11" s="32"/>
      <c r="N11" s="32"/>
      <c r="O11" s="32"/>
      <c r="P11" s="32"/>
      <c r="Q11" s="32"/>
      <c r="R11" s="51"/>
      <c r="S11" s="51"/>
      <c r="T11" s="51"/>
      <c r="U11" s="51"/>
      <c r="V11" s="51"/>
      <c r="W11" s="51"/>
      <c r="X11" s="51"/>
      <c r="Y11" s="51"/>
      <c r="Z11" s="51"/>
      <c r="AA11" s="6"/>
      <c r="AB11" s="6"/>
      <c r="AC11" s="6"/>
    </row>
    <row r="12" spans="1:29" ht="24" customHeight="1">
      <c r="A12" s="3" t="s">
        <v>99</v>
      </c>
      <c r="B12" s="9" t="s">
        <v>14</v>
      </c>
      <c r="C12" s="9" t="s">
        <v>2</v>
      </c>
      <c r="D12" s="15" t="s">
        <v>233</v>
      </c>
      <c r="E12" s="9" t="s">
        <v>234</v>
      </c>
      <c r="F12" s="16" t="s">
        <v>159</v>
      </c>
      <c r="G12" s="18" t="s">
        <v>204</v>
      </c>
      <c r="H12" s="15" t="s">
        <v>230</v>
      </c>
      <c r="I12" s="19" t="s">
        <v>241</v>
      </c>
      <c r="J12" s="15" t="s">
        <v>230</v>
      </c>
      <c r="K12" s="17" t="s">
        <v>125</v>
      </c>
      <c r="L12" s="24" t="s">
        <v>235</v>
      </c>
      <c r="M12" s="30"/>
      <c r="N12" s="23"/>
      <c r="O12" s="32"/>
      <c r="P12" s="32"/>
      <c r="Q12" s="32"/>
      <c r="R12" s="51"/>
      <c r="S12" s="51"/>
      <c r="T12" s="51"/>
      <c r="U12" s="51"/>
      <c r="V12" s="51"/>
      <c r="W12" s="51"/>
      <c r="X12" s="51"/>
      <c r="Y12" s="51"/>
      <c r="Z12" s="51"/>
      <c r="AA12" s="6"/>
      <c r="AB12" s="6"/>
      <c r="AC12" s="6"/>
    </row>
    <row r="13" spans="1:29" ht="24" customHeight="1">
      <c r="A13" s="3"/>
      <c r="B13" s="10" t="s">
        <v>196</v>
      </c>
      <c r="C13" s="10" t="s">
        <v>13</v>
      </c>
      <c r="D13" s="10" t="s">
        <v>11</v>
      </c>
      <c r="E13" s="10" t="s">
        <v>30</v>
      </c>
      <c r="F13" s="13" t="s">
        <v>236</v>
      </c>
      <c r="G13" s="13" t="s">
        <v>120</v>
      </c>
      <c r="H13" s="23" t="s">
        <v>103</v>
      </c>
      <c r="I13" s="10" t="s">
        <v>128</v>
      </c>
      <c r="J13" s="28" t="s">
        <v>58</v>
      </c>
      <c r="K13" s="10" t="s">
        <v>249</v>
      </c>
      <c r="L13" s="43" t="s">
        <v>250</v>
      </c>
      <c r="M13" s="36"/>
      <c r="N13" s="31"/>
      <c r="O13" s="32"/>
      <c r="P13" s="32"/>
      <c r="Q13" s="32"/>
      <c r="R13" s="51"/>
      <c r="S13" s="51"/>
      <c r="T13" s="51"/>
      <c r="U13" s="51"/>
      <c r="V13" s="51"/>
      <c r="W13" s="51"/>
      <c r="X13" s="51"/>
      <c r="Y13" s="51"/>
      <c r="Z13" s="51"/>
      <c r="AA13" s="6"/>
      <c r="AB13" s="6"/>
      <c r="AC13" s="6"/>
    </row>
    <row r="14" spans="1:29" ht="24" customHeight="1">
      <c r="A14" s="3" t="s">
        <v>251</v>
      </c>
      <c r="B14" s="9" t="s">
        <v>14</v>
      </c>
      <c r="C14" s="9" t="s">
        <v>2</v>
      </c>
      <c r="D14" s="15" t="s">
        <v>233</v>
      </c>
      <c r="E14" s="9" t="s">
        <v>234</v>
      </c>
      <c r="F14" s="16" t="s">
        <v>159</v>
      </c>
      <c r="G14" s="18" t="s">
        <v>204</v>
      </c>
      <c r="H14" s="15" t="s">
        <v>230</v>
      </c>
      <c r="I14" s="17" t="s">
        <v>125</v>
      </c>
      <c r="J14" s="15" t="s">
        <v>88</v>
      </c>
      <c r="K14" s="19" t="s">
        <v>241</v>
      </c>
      <c r="L14" s="15" t="s">
        <v>230</v>
      </c>
      <c r="M14" s="44" t="s">
        <v>125</v>
      </c>
      <c r="N14" s="49" t="s">
        <v>235</v>
      </c>
      <c r="O14" s="30"/>
      <c r="P14" s="32"/>
      <c r="Q14" s="32"/>
      <c r="R14" s="51"/>
      <c r="S14" s="51"/>
      <c r="T14" s="51"/>
      <c r="U14" s="51"/>
      <c r="V14" s="51"/>
      <c r="W14" s="51"/>
      <c r="X14" s="51"/>
      <c r="Y14" s="51"/>
      <c r="Z14" s="51"/>
      <c r="AA14" s="6"/>
      <c r="AB14" s="6"/>
      <c r="AC14" s="6"/>
    </row>
    <row r="15" spans="1:29" ht="24" customHeight="1">
      <c r="A15" s="3"/>
      <c r="B15" s="10" t="s">
        <v>196</v>
      </c>
      <c r="C15" s="10" t="s">
        <v>13</v>
      </c>
      <c r="D15" s="10" t="s">
        <v>11</v>
      </c>
      <c r="E15" s="10" t="s">
        <v>30</v>
      </c>
      <c r="F15" s="13" t="s">
        <v>236</v>
      </c>
      <c r="G15" s="13" t="s">
        <v>120</v>
      </c>
      <c r="H15" s="23" t="s">
        <v>103</v>
      </c>
      <c r="I15" s="10" t="s">
        <v>211</v>
      </c>
      <c r="J15" s="10" t="s">
        <v>32</v>
      </c>
      <c r="K15" s="10" t="s">
        <v>128</v>
      </c>
      <c r="L15" s="28" t="s">
        <v>72</v>
      </c>
      <c r="M15" s="41" t="s">
        <v>249</v>
      </c>
      <c r="N15" s="35" t="s">
        <v>48</v>
      </c>
      <c r="O15" s="30"/>
      <c r="P15" s="32"/>
      <c r="Q15" s="32"/>
      <c r="R15" s="51"/>
      <c r="S15" s="51"/>
      <c r="T15" s="51"/>
      <c r="U15" s="51"/>
      <c r="V15" s="51"/>
      <c r="W15" s="51"/>
      <c r="X15" s="51"/>
      <c r="Y15" s="51"/>
      <c r="Z15" s="51"/>
      <c r="AA15" s="6"/>
      <c r="AB15" s="6"/>
      <c r="AC15" s="6"/>
    </row>
    <row r="16" spans="1:29" ht="24" customHeight="1">
      <c r="A16" s="3" t="s">
        <v>254</v>
      </c>
      <c r="B16" s="9" t="s">
        <v>14</v>
      </c>
      <c r="C16" s="9" t="s">
        <v>2</v>
      </c>
      <c r="D16" s="15" t="s">
        <v>233</v>
      </c>
      <c r="E16" s="16" t="s">
        <v>255</v>
      </c>
      <c r="F16" s="18" t="s">
        <v>186</v>
      </c>
      <c r="G16" s="9" t="s">
        <v>234</v>
      </c>
      <c r="H16" s="16" t="s">
        <v>159</v>
      </c>
      <c r="I16" s="18" t="s">
        <v>204</v>
      </c>
      <c r="J16" s="15" t="s">
        <v>230</v>
      </c>
      <c r="K16" s="17" t="s">
        <v>125</v>
      </c>
      <c r="L16" s="24" t="s">
        <v>235</v>
      </c>
      <c r="M16" s="45"/>
      <c r="N16" s="38"/>
      <c r="O16" s="32"/>
      <c r="P16" s="23"/>
      <c r="Q16" s="23"/>
      <c r="R16" s="51"/>
      <c r="S16" s="51"/>
      <c r="T16" s="51"/>
      <c r="U16" s="51"/>
      <c r="V16" s="51"/>
      <c r="W16" s="51"/>
      <c r="X16" s="51"/>
      <c r="Y16" s="51"/>
      <c r="Z16" s="51"/>
      <c r="AA16" s="6"/>
      <c r="AB16" s="6"/>
      <c r="AC16" s="6"/>
    </row>
    <row r="17" spans="1:29" ht="24" customHeight="1">
      <c r="A17" s="3"/>
      <c r="B17" s="10" t="s">
        <v>196</v>
      </c>
      <c r="C17" s="10" t="s">
        <v>13</v>
      </c>
      <c r="D17" s="10" t="s">
        <v>11</v>
      </c>
      <c r="E17" s="13" t="s">
        <v>258</v>
      </c>
      <c r="F17" s="13" t="s">
        <v>218</v>
      </c>
      <c r="G17" s="10" t="s">
        <v>30</v>
      </c>
      <c r="H17" s="13" t="s">
        <v>236</v>
      </c>
      <c r="I17" s="13" t="s">
        <v>120</v>
      </c>
      <c r="J17" s="28" t="s">
        <v>114</v>
      </c>
      <c r="K17" s="10" t="s">
        <v>238</v>
      </c>
      <c r="L17" s="43" t="s">
        <v>29</v>
      </c>
      <c r="M17" s="36"/>
      <c r="N17" s="23"/>
      <c r="O17" s="32"/>
      <c r="P17" s="23"/>
      <c r="Q17" s="23"/>
      <c r="R17" s="51"/>
      <c r="S17" s="51"/>
      <c r="T17" s="51"/>
      <c r="U17" s="51"/>
      <c r="V17" s="51"/>
      <c r="W17" s="51"/>
      <c r="X17" s="51"/>
      <c r="Y17" s="51"/>
      <c r="Z17" s="51"/>
      <c r="AA17" s="6"/>
      <c r="AB17" s="6"/>
      <c r="AC17" s="6"/>
    </row>
    <row r="18" spans="1:29" ht="24" customHeight="1">
      <c r="A18" s="3" t="s">
        <v>260</v>
      </c>
      <c r="B18" s="9" t="s">
        <v>14</v>
      </c>
      <c r="C18" s="9" t="s">
        <v>2</v>
      </c>
      <c r="D18" s="15" t="s">
        <v>233</v>
      </c>
      <c r="E18" s="16" t="s">
        <v>255</v>
      </c>
      <c r="F18" s="18" t="s">
        <v>186</v>
      </c>
      <c r="G18" s="9" t="s">
        <v>234</v>
      </c>
      <c r="H18" s="16" t="s">
        <v>159</v>
      </c>
      <c r="I18" s="18" t="s">
        <v>204</v>
      </c>
      <c r="J18" s="19" t="s">
        <v>241</v>
      </c>
      <c r="K18" s="15" t="s">
        <v>230</v>
      </c>
      <c r="L18" s="17" t="s">
        <v>125</v>
      </c>
      <c r="M18" s="24" t="s">
        <v>235</v>
      </c>
      <c r="N18" s="50"/>
      <c r="O18" s="23"/>
      <c r="P18" s="32"/>
      <c r="Q18" s="32"/>
      <c r="R18" s="51"/>
      <c r="S18" s="51"/>
      <c r="T18" s="51"/>
      <c r="U18" s="51"/>
      <c r="V18" s="51"/>
      <c r="W18" s="51"/>
      <c r="X18" s="51"/>
      <c r="Y18" s="51"/>
      <c r="Z18" s="51"/>
      <c r="AA18" s="6"/>
      <c r="AB18" s="6"/>
      <c r="AC18" s="6"/>
    </row>
    <row r="19" spans="1:29" ht="24" customHeight="1">
      <c r="A19" s="3"/>
      <c r="B19" s="10" t="s">
        <v>196</v>
      </c>
      <c r="C19" s="10" t="s">
        <v>13</v>
      </c>
      <c r="D19" s="10" t="s">
        <v>11</v>
      </c>
      <c r="E19" s="13" t="s">
        <v>258</v>
      </c>
      <c r="F19" s="13" t="s">
        <v>218</v>
      </c>
      <c r="G19" s="10" t="s">
        <v>30</v>
      </c>
      <c r="H19" s="13" t="s">
        <v>236</v>
      </c>
      <c r="I19" s="13" t="s">
        <v>120</v>
      </c>
      <c r="J19" s="10" t="s">
        <v>128</v>
      </c>
      <c r="K19" s="28" t="s">
        <v>223</v>
      </c>
      <c r="L19" s="10" t="s">
        <v>238</v>
      </c>
      <c r="M19" s="43" t="s">
        <v>261</v>
      </c>
      <c r="N19" s="36"/>
      <c r="O19" s="23"/>
      <c r="P19" s="32"/>
      <c r="Q19" s="32"/>
      <c r="R19" s="51"/>
      <c r="S19" s="51"/>
      <c r="T19" s="51"/>
      <c r="U19" s="51"/>
      <c r="V19" s="51"/>
      <c r="W19" s="51"/>
      <c r="X19" s="51"/>
      <c r="Y19" s="51"/>
      <c r="Z19" s="51"/>
      <c r="AA19" s="6"/>
      <c r="AB19" s="6"/>
      <c r="AC19" s="6"/>
    </row>
    <row r="20" spans="1:29" ht="24" customHeight="1">
      <c r="A20" s="3" t="s">
        <v>207</v>
      </c>
      <c r="B20" s="9" t="s">
        <v>14</v>
      </c>
      <c r="C20" s="9" t="s">
        <v>2</v>
      </c>
      <c r="D20" s="15" t="s">
        <v>233</v>
      </c>
      <c r="E20" s="16" t="s">
        <v>255</v>
      </c>
      <c r="F20" s="18" t="s">
        <v>186</v>
      </c>
      <c r="G20" s="9" t="s">
        <v>234</v>
      </c>
      <c r="H20" s="16" t="s">
        <v>159</v>
      </c>
      <c r="I20" s="18" t="s">
        <v>204</v>
      </c>
      <c r="J20" s="15" t="s">
        <v>230</v>
      </c>
      <c r="K20" s="17" t="s">
        <v>125</v>
      </c>
      <c r="L20" s="15" t="s">
        <v>88</v>
      </c>
      <c r="M20" s="19" t="s">
        <v>241</v>
      </c>
      <c r="N20" s="24" t="s">
        <v>235</v>
      </c>
      <c r="O20" s="30"/>
      <c r="P20" s="32"/>
      <c r="Q20" s="32"/>
      <c r="R20" s="51"/>
      <c r="S20" s="51"/>
      <c r="T20" s="51"/>
      <c r="U20" s="51"/>
      <c r="V20" s="51"/>
      <c r="W20" s="51"/>
      <c r="X20" s="51"/>
      <c r="Y20" s="51"/>
      <c r="Z20" s="51"/>
      <c r="AA20" s="6"/>
      <c r="AB20" s="6"/>
      <c r="AC20" s="6"/>
    </row>
    <row r="21" spans="1:29" ht="24" customHeight="1">
      <c r="A21" s="3"/>
      <c r="B21" s="10" t="s">
        <v>196</v>
      </c>
      <c r="C21" s="10" t="s">
        <v>13</v>
      </c>
      <c r="D21" s="10" t="s">
        <v>11</v>
      </c>
      <c r="E21" s="13" t="s">
        <v>258</v>
      </c>
      <c r="F21" s="13" t="s">
        <v>218</v>
      </c>
      <c r="G21" s="10" t="s">
        <v>30</v>
      </c>
      <c r="H21" s="13" t="s">
        <v>236</v>
      </c>
      <c r="I21" s="13" t="s">
        <v>120</v>
      </c>
      <c r="J21" s="37" t="s">
        <v>114</v>
      </c>
      <c r="K21" s="41" t="s">
        <v>238</v>
      </c>
      <c r="L21" s="41" t="s">
        <v>262</v>
      </c>
      <c r="M21" s="41" t="s">
        <v>128</v>
      </c>
      <c r="N21" s="35" t="s">
        <v>147</v>
      </c>
      <c r="O21" s="30"/>
      <c r="P21" s="32"/>
      <c r="Q21" s="32"/>
      <c r="R21" s="51"/>
      <c r="S21" s="51"/>
      <c r="T21" s="51"/>
      <c r="U21" s="51"/>
      <c r="V21" s="51"/>
      <c r="W21" s="51"/>
      <c r="X21" s="51"/>
      <c r="Y21" s="51"/>
      <c r="Z21" s="51"/>
      <c r="AA21" s="6"/>
      <c r="AB21" s="6"/>
      <c r="AC21" s="6"/>
    </row>
    <row r="22" spans="1:29" ht="24" customHeight="1">
      <c r="A22" s="3" t="s">
        <v>152</v>
      </c>
      <c r="B22" s="9" t="s">
        <v>14</v>
      </c>
      <c r="C22" s="9" t="s">
        <v>2</v>
      </c>
      <c r="D22" s="15" t="s">
        <v>233</v>
      </c>
      <c r="E22" s="17" t="s">
        <v>125</v>
      </c>
      <c r="F22" s="15" t="s">
        <v>88</v>
      </c>
      <c r="G22" s="19" t="s">
        <v>241</v>
      </c>
      <c r="H22" s="24" t="s">
        <v>235</v>
      </c>
      <c r="I22" s="29"/>
      <c r="J22" s="38"/>
      <c r="K22" s="42"/>
      <c r="L22" s="38"/>
      <c r="M22" s="46"/>
      <c r="N22" s="38"/>
      <c r="O22" s="32"/>
      <c r="P22" s="32"/>
      <c r="Q22" s="32"/>
      <c r="R22" s="51"/>
      <c r="S22" s="51"/>
      <c r="T22" s="51"/>
      <c r="U22" s="51"/>
      <c r="V22" s="51"/>
      <c r="W22" s="51"/>
      <c r="X22" s="51"/>
      <c r="Y22" s="51"/>
      <c r="Z22" s="6"/>
      <c r="AA22" s="6"/>
      <c r="AB22" s="6"/>
      <c r="AC22" s="6"/>
    </row>
    <row r="23" spans="1:29" ht="24" customHeight="1">
      <c r="A23" s="3"/>
      <c r="B23" s="10" t="s">
        <v>196</v>
      </c>
      <c r="C23" s="10" t="s">
        <v>13</v>
      </c>
      <c r="D23" s="10" t="s">
        <v>11</v>
      </c>
      <c r="E23" s="10" t="s">
        <v>238</v>
      </c>
      <c r="F23" s="10" t="s">
        <v>263</v>
      </c>
      <c r="G23" s="10" t="s">
        <v>128</v>
      </c>
      <c r="H23" s="25" t="s">
        <v>178</v>
      </c>
      <c r="I23" s="30"/>
      <c r="J23" s="23"/>
      <c r="K23" s="23"/>
      <c r="L23" s="23"/>
      <c r="M23" s="23"/>
      <c r="N23" s="23"/>
      <c r="O23" s="32"/>
      <c r="P23" s="32"/>
      <c r="Q23" s="32"/>
      <c r="R23" s="51"/>
      <c r="S23" s="51"/>
      <c r="T23" s="51"/>
      <c r="U23" s="51"/>
      <c r="V23" s="51"/>
      <c r="W23" s="51"/>
      <c r="X23" s="51"/>
      <c r="Y23" s="51"/>
      <c r="Z23" s="6"/>
      <c r="AA23" s="6"/>
      <c r="AB23" s="6"/>
      <c r="AC23" s="6"/>
    </row>
    <row r="24" spans="1:29" ht="24" customHeight="1">
      <c r="A24" s="5"/>
      <c r="B24" s="11"/>
      <c r="C24" s="11"/>
      <c r="D24" s="6"/>
      <c r="E24" s="11"/>
      <c r="F24" s="11"/>
      <c r="G24" s="11"/>
      <c r="H24" s="11"/>
      <c r="I24" s="11"/>
      <c r="J24" s="11"/>
      <c r="K24" s="11"/>
      <c r="L24" s="11"/>
      <c r="M24" s="11"/>
      <c r="N24" s="11"/>
      <c r="O24" s="11"/>
      <c r="P24" s="11"/>
      <c r="Q24" s="11"/>
      <c r="R24" s="51"/>
      <c r="S24" s="51"/>
      <c r="T24" s="51"/>
      <c r="U24" s="51"/>
      <c r="V24" s="51"/>
      <c r="W24" s="51"/>
      <c r="X24" s="51"/>
      <c r="Y24" s="51"/>
      <c r="Z24" s="51"/>
      <c r="AA24" s="6"/>
      <c r="AB24" s="6"/>
      <c r="AC24" s="6"/>
    </row>
    <row r="25" spans="1:29" ht="24" customHeight="1">
      <c r="A25" s="5"/>
      <c r="B25" s="11"/>
      <c r="C25" s="11"/>
      <c r="D25" s="6"/>
      <c r="E25" s="11"/>
      <c r="F25" s="11"/>
      <c r="G25" s="11"/>
      <c r="H25" s="11"/>
      <c r="I25" s="11"/>
      <c r="J25" s="11"/>
      <c r="K25" s="11"/>
      <c r="L25" s="11"/>
      <c r="M25" s="47"/>
      <c r="O25" s="11"/>
      <c r="P25" s="11"/>
      <c r="Q25" s="11"/>
      <c r="R25" s="51"/>
      <c r="S25" s="51"/>
      <c r="T25" s="51"/>
      <c r="U25" s="51"/>
      <c r="V25" s="51"/>
      <c r="W25" s="51"/>
      <c r="X25" s="51"/>
      <c r="Y25" s="51"/>
      <c r="Z25" s="51"/>
      <c r="AA25" s="6"/>
      <c r="AB25" s="6"/>
      <c r="AC25" s="6"/>
    </row>
    <row r="26" spans="1:29" ht="24" customHeight="1">
      <c r="A26" s="5"/>
      <c r="B26" s="11"/>
      <c r="C26" s="11"/>
      <c r="D26" s="6"/>
      <c r="E26" s="11"/>
      <c r="F26" s="11"/>
      <c r="G26" s="11"/>
      <c r="H26" s="11"/>
      <c r="I26" s="11"/>
      <c r="J26" s="11"/>
      <c r="K26" s="11"/>
      <c r="L26" s="11"/>
      <c r="M26" s="11"/>
      <c r="N26" s="11"/>
      <c r="O26" s="11"/>
      <c r="P26" s="11"/>
      <c r="Q26" s="11"/>
      <c r="R26" s="51"/>
      <c r="S26" s="51"/>
      <c r="T26" s="51"/>
      <c r="U26" s="51"/>
      <c r="V26" s="51"/>
      <c r="W26" s="51"/>
      <c r="X26" s="51"/>
      <c r="Y26" s="51"/>
      <c r="Z26" s="51"/>
      <c r="AA26" s="6"/>
      <c r="AB26" s="6"/>
      <c r="AC26" s="6"/>
    </row>
    <row r="27" spans="1:29" ht="24" customHeight="1">
      <c r="A27" s="5"/>
      <c r="B27" s="11"/>
      <c r="C27" s="11"/>
      <c r="D27" s="11"/>
      <c r="E27" s="11"/>
      <c r="F27" s="11"/>
      <c r="G27" s="11"/>
      <c r="H27" s="11"/>
      <c r="I27" s="11"/>
      <c r="J27" s="11"/>
      <c r="K27" s="11"/>
      <c r="L27" s="11"/>
      <c r="M27" s="11"/>
      <c r="N27" s="11"/>
      <c r="O27" s="11"/>
      <c r="P27" s="11"/>
      <c r="Q27" s="11"/>
      <c r="R27" s="51"/>
      <c r="S27" s="51"/>
      <c r="T27" s="51"/>
      <c r="U27" s="51"/>
      <c r="V27" s="51"/>
      <c r="W27" s="51"/>
      <c r="X27" s="51"/>
      <c r="Y27" s="51"/>
      <c r="Z27" s="51"/>
      <c r="AA27" s="6"/>
      <c r="AB27" s="6"/>
      <c r="AC27" s="6"/>
    </row>
    <row r="28" spans="1:29" ht="24" customHeight="1">
      <c r="A28" s="5"/>
      <c r="B28" s="11"/>
      <c r="C28" s="11"/>
      <c r="D28" s="11"/>
      <c r="E28" s="11"/>
      <c r="F28" s="11"/>
      <c r="G28" s="11"/>
      <c r="H28" s="11"/>
      <c r="I28" s="11"/>
      <c r="J28" s="11"/>
      <c r="K28" s="11"/>
      <c r="L28" s="11"/>
      <c r="M28" s="11"/>
      <c r="N28" s="11"/>
      <c r="O28" s="11"/>
      <c r="P28" s="11"/>
      <c r="Q28" s="11"/>
      <c r="R28" s="51"/>
      <c r="S28" s="51"/>
      <c r="T28" s="51"/>
      <c r="U28" s="51"/>
      <c r="V28" s="51"/>
      <c r="W28" s="51"/>
      <c r="X28" s="51"/>
      <c r="Y28" s="51"/>
      <c r="Z28" s="51"/>
      <c r="AA28" s="6"/>
      <c r="AB28" s="6"/>
      <c r="AC28" s="6"/>
    </row>
    <row r="29" spans="1:29" ht="24" customHeight="1">
      <c r="A29" s="5"/>
      <c r="B29" s="11"/>
      <c r="C29" s="11"/>
      <c r="D29" s="11"/>
      <c r="E29" s="11"/>
      <c r="F29" s="11"/>
      <c r="G29" s="11"/>
      <c r="H29" s="11"/>
      <c r="I29" s="11"/>
      <c r="J29" s="11"/>
      <c r="K29" s="11"/>
      <c r="L29" s="11"/>
      <c r="M29" s="11"/>
      <c r="N29" s="11"/>
      <c r="O29" s="11"/>
      <c r="P29" s="11"/>
      <c r="Q29" s="11"/>
      <c r="R29" s="51"/>
      <c r="S29" s="51"/>
      <c r="T29" s="51"/>
      <c r="U29" s="51"/>
      <c r="V29" s="51"/>
      <c r="W29" s="51"/>
      <c r="X29" s="51"/>
      <c r="Y29" s="51"/>
      <c r="Z29" s="51"/>
      <c r="AA29" s="6"/>
      <c r="AB29" s="6"/>
      <c r="AC29" s="6"/>
    </row>
    <row r="30" spans="1:29" ht="24" customHeight="1">
      <c r="A30" s="2"/>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row>
    <row r="31" spans="1:29" ht="24" customHeight="1">
      <c r="A31" s="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row>
    <row r="32" spans="1:29" ht="24" customHeight="1">
      <c r="A32" s="2"/>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row>
    <row r="33" spans="1:29" ht="24" customHeight="1">
      <c r="A33" s="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row>
    <row r="34" spans="1:29" ht="24" customHeight="1">
      <c r="A34" s="2"/>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row>
    <row r="35" spans="1:29" ht="24" customHeight="1">
      <c r="A35" s="2"/>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row>
    <row r="36" spans="1:29" ht="24" customHeight="1">
      <c r="A36" s="2"/>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row>
    <row r="37" spans="1:29" ht="24" customHeight="1">
      <c r="A37" s="2"/>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row>
    <row r="38" spans="1:29" ht="24" customHeight="1">
      <c r="A38" s="2"/>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row>
    <row r="39" spans="1:29" ht="24" customHeight="1">
      <c r="A39" s="2"/>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row>
    <row r="40" spans="1:29" ht="24" customHeight="1">
      <c r="A40" s="2"/>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row>
    <row r="41" spans="1:29" ht="24" customHeight="1">
      <c r="A41" s="2"/>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row>
    <row r="42" spans="1:29" ht="24" customHeight="1">
      <c r="A42" s="2"/>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row>
    <row r="43" spans="1:29" ht="24" customHeight="1">
      <c r="A43" s="2"/>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row>
    <row r="44" spans="1:29" ht="24" customHeight="1">
      <c r="A44" s="2"/>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row>
    <row r="45" spans="1:29" ht="24" customHeight="1">
      <c r="A45" s="2"/>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row>
    <row r="46" spans="1:29" ht="24" customHeight="1">
      <c r="A46" s="2"/>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row>
    <row r="47" spans="1:29" ht="24" customHeight="1">
      <c r="A47" s="2"/>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row>
    <row r="48" spans="1:29" ht="24" customHeight="1">
      <c r="A48" s="2"/>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row>
    <row r="49" spans="1:29" ht="24" customHeight="1">
      <c r="A49" s="2"/>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row>
    <row r="50" spans="1:29" ht="24" customHeight="1">
      <c r="A50" s="2"/>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row>
    <row r="51" spans="1:29" ht="24" customHeight="1">
      <c r="A51" s="2"/>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row>
    <row r="52" spans="1:29" ht="24" customHeight="1">
      <c r="A52" s="2"/>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row>
    <row r="53" spans="1:29" ht="24" customHeight="1">
      <c r="A53" s="2"/>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row>
    <row r="54" spans="1:29" ht="24" customHeight="1">
      <c r="A54" s="2"/>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row>
    <row r="55" spans="1:29" ht="24" customHeight="1">
      <c r="A55" s="2"/>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row>
    <row r="56" spans="1:29" ht="24" customHeight="1">
      <c r="A56" s="2"/>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row>
    <row r="57" spans="1:29" ht="24" customHeight="1">
      <c r="A57" s="2"/>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row>
    <row r="58" spans="1:29" ht="24" customHeight="1">
      <c r="A58" s="2"/>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row>
    <row r="59" spans="1:29" ht="24" customHeight="1">
      <c r="A59" s="2"/>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row>
    <row r="60" spans="1:29" ht="24" customHeight="1">
      <c r="A60" s="2"/>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row>
    <row r="61" spans="1:29" ht="24" customHeight="1">
      <c r="A61" s="2"/>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row>
    <row r="62" spans="1:29" ht="24" customHeight="1">
      <c r="A62" s="2"/>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row>
    <row r="63" spans="1:29" ht="24" customHeight="1">
      <c r="A63" s="2"/>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row>
    <row r="64" spans="1:29" ht="24" customHeight="1">
      <c r="A64" s="2"/>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row>
    <row r="65" spans="1:29" ht="24" customHeight="1">
      <c r="A65" s="2"/>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row>
    <row r="66" spans="1:29" ht="24" customHeight="1">
      <c r="A66" s="2"/>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row>
    <row r="67" spans="1:29" ht="24" customHeight="1">
      <c r="A67" s="2"/>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row>
    <row r="68" spans="1:29" ht="24" customHeight="1">
      <c r="A68" s="2"/>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row>
    <row r="69" spans="1:29" ht="24" customHeight="1">
      <c r="A69" s="2"/>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row>
    <row r="70" spans="1:29" ht="24" customHeight="1">
      <c r="A70" s="2"/>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row>
    <row r="71" spans="1:29" ht="24" customHeight="1">
      <c r="A71" s="2"/>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row>
    <row r="72" spans="1:29" ht="24" customHeight="1">
      <c r="A72" s="2"/>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row>
    <row r="73" spans="1:29" ht="24" customHeight="1">
      <c r="A73" s="2"/>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row>
    <row r="74" spans="1:29" ht="24" customHeight="1">
      <c r="A74" s="2"/>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row>
    <row r="75" spans="1:29" ht="24" customHeight="1">
      <c r="A75" s="2"/>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row>
    <row r="76" spans="1:29" ht="24" customHeight="1">
      <c r="A76" s="2"/>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row>
    <row r="77" spans="1:29" ht="24" customHeight="1">
      <c r="A77" s="2"/>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row>
    <row r="78" spans="1:29" ht="24" customHeight="1">
      <c r="A78" s="2"/>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row>
    <row r="79" spans="1:29" ht="24" customHeight="1">
      <c r="A79" s="2"/>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row>
    <row r="80" spans="1:29" ht="24" customHeight="1">
      <c r="A80" s="2"/>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row>
    <row r="81" spans="1:29" ht="24" customHeight="1">
      <c r="A81" s="2"/>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row>
    <row r="82" spans="1:29" ht="24" customHeight="1">
      <c r="A82" s="2"/>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row>
    <row r="83" spans="1:29" ht="24" customHeight="1">
      <c r="A83" s="2"/>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row>
    <row r="84" spans="1:29" ht="24" customHeight="1">
      <c r="A84" s="2"/>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row>
    <row r="85" spans="1:29" ht="24" customHeight="1">
      <c r="A85" s="2"/>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row>
    <row r="86" spans="1:29" ht="24" customHeight="1">
      <c r="A86" s="2"/>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row>
    <row r="87" spans="1:29" ht="24" customHeight="1">
      <c r="A87" s="2"/>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row>
    <row r="88" spans="1:29" ht="24" customHeight="1">
      <c r="A88" s="2"/>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row>
    <row r="89" spans="1:29" ht="24" customHeight="1">
      <c r="A89" s="2"/>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row>
    <row r="90" spans="1:29" ht="24" customHeight="1">
      <c r="A90" s="2"/>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row>
    <row r="91" spans="1:29" ht="24" customHeight="1">
      <c r="A91" s="2"/>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row>
    <row r="92" spans="1:29" ht="24" customHeight="1">
      <c r="A92" s="2"/>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row>
    <row r="93" spans="1:29" ht="24" customHeight="1">
      <c r="A93" s="2"/>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row>
    <row r="94" spans="1:29" ht="24" customHeight="1">
      <c r="A94" s="2"/>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row>
    <row r="95" spans="1:29" ht="24" customHeight="1">
      <c r="A95" s="2"/>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row>
    <row r="96" spans="1:29" ht="24" customHeight="1">
      <c r="A96" s="2"/>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row>
    <row r="97" spans="1:29" ht="24" customHeight="1">
      <c r="A97" s="2"/>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row>
    <row r="98" spans="1:29" ht="24" customHeight="1">
      <c r="A98" s="2"/>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row>
    <row r="99" spans="1:29" ht="24" customHeight="1">
      <c r="A99" s="2"/>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row>
    <row r="100" spans="1:29" ht="24" customHeight="1">
      <c r="A100" s="2"/>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row>
    <row r="101" spans="1:29" ht="24" customHeight="1">
      <c r="A101" s="2"/>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row>
    <row r="102" spans="1:29" ht="24" customHeight="1">
      <c r="A102" s="2"/>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row>
    <row r="103" spans="1:29" ht="24" customHeight="1">
      <c r="A103" s="2"/>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row>
    <row r="104" spans="1:29" ht="24" customHeight="1">
      <c r="A104" s="2"/>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row>
    <row r="105" spans="1:29" ht="24" customHeight="1">
      <c r="A105" s="2"/>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row>
    <row r="106" spans="1:29" ht="24" customHeight="1">
      <c r="A106" s="2"/>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row>
    <row r="107" spans="1:29" ht="24" customHeight="1">
      <c r="A107" s="2"/>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row>
    <row r="108" spans="1:29" ht="24" customHeight="1">
      <c r="A108" s="2"/>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row>
    <row r="109" spans="1:29" ht="24" customHeight="1">
      <c r="A109" s="2"/>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row>
    <row r="110" spans="1:29" ht="24" customHeight="1">
      <c r="A110" s="2"/>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row>
    <row r="111" spans="1:29" ht="24" customHeight="1">
      <c r="A111" s="2"/>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row>
    <row r="112" spans="1:29" ht="24" customHeight="1">
      <c r="A112" s="2"/>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row>
    <row r="113" spans="1:29" ht="24" customHeight="1">
      <c r="A113" s="2"/>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row>
    <row r="114" spans="1:29" ht="24" customHeight="1">
      <c r="A114" s="2"/>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row>
    <row r="115" spans="1:29" ht="24" customHeight="1">
      <c r="A115" s="2"/>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row>
    <row r="116" spans="1:29" ht="24" customHeight="1">
      <c r="A116" s="2"/>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row>
    <row r="117" spans="1:29" ht="24" customHeight="1">
      <c r="A117" s="2"/>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row>
    <row r="118" spans="1:29" ht="24" customHeight="1">
      <c r="A118" s="2"/>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row>
    <row r="119" spans="1:29" ht="24" customHeight="1">
      <c r="A119" s="2"/>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row>
    <row r="120" spans="1:29" ht="24" customHeight="1">
      <c r="A120" s="2"/>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row>
    <row r="121" spans="1:29" ht="24" customHeight="1">
      <c r="A121" s="2"/>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row>
    <row r="122" spans="1:29" ht="24" customHeight="1">
      <c r="A122" s="2"/>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row>
    <row r="123" spans="1:29" ht="24" customHeight="1">
      <c r="A123" s="2"/>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row>
    <row r="124" spans="1:29" ht="24" customHeight="1">
      <c r="A124" s="2"/>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row>
    <row r="125" spans="1:29" ht="24" customHeight="1">
      <c r="A125" s="2"/>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row>
    <row r="126" spans="1:29" ht="24" customHeight="1">
      <c r="A126" s="2"/>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row>
    <row r="127" spans="1:29" ht="24" customHeight="1">
      <c r="A127" s="2"/>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row>
    <row r="128" spans="1:29" ht="24" customHeight="1">
      <c r="A128" s="2"/>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row>
    <row r="129" spans="1:29" ht="24" customHeight="1">
      <c r="A129" s="2"/>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row>
    <row r="130" spans="1:29" ht="24" customHeight="1">
      <c r="A130" s="2"/>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row>
    <row r="131" spans="1:29" ht="24" customHeight="1">
      <c r="A131" s="2"/>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row>
    <row r="132" spans="1:29" ht="24" customHeight="1">
      <c r="A132" s="2"/>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row>
    <row r="133" spans="1:29" ht="24" customHeight="1">
      <c r="A133" s="2"/>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row>
    <row r="134" spans="1:29" ht="24" customHeight="1">
      <c r="A134" s="2"/>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row>
    <row r="135" spans="1:29" ht="24" customHeight="1">
      <c r="A135" s="2"/>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row>
    <row r="136" spans="1:29" ht="24" customHeight="1">
      <c r="A136" s="2"/>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row>
    <row r="137" spans="1:29" ht="24" customHeight="1">
      <c r="A137" s="2"/>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row>
    <row r="138" spans="1:29" ht="24" customHeight="1">
      <c r="A138" s="2"/>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row>
    <row r="139" spans="1:29" ht="24" customHeight="1">
      <c r="A139" s="2"/>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row>
    <row r="140" spans="1:29" ht="24" customHeight="1">
      <c r="A140" s="2"/>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row>
    <row r="141" spans="1:29" ht="24" customHeight="1">
      <c r="A141" s="2"/>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row>
    <row r="142" spans="1:29" ht="24" customHeight="1">
      <c r="A142" s="2"/>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row>
    <row r="143" spans="1:29" ht="24" customHeight="1">
      <c r="A143" s="2"/>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row>
    <row r="144" spans="1:29" ht="24" customHeight="1">
      <c r="A144" s="2"/>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row>
    <row r="145" spans="1:29" ht="24" customHeight="1">
      <c r="A145" s="2"/>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row>
    <row r="146" spans="1:29" ht="24" customHeight="1">
      <c r="A146" s="2"/>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row>
    <row r="147" spans="1:29" ht="24" customHeight="1">
      <c r="A147" s="2"/>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row>
    <row r="148" spans="1:29" ht="24" customHeight="1">
      <c r="A148" s="2"/>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row>
    <row r="149" spans="1:29" ht="24" customHeight="1">
      <c r="A149" s="2"/>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row>
    <row r="150" spans="1:29" ht="24" customHeight="1">
      <c r="A150" s="2"/>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row>
    <row r="151" spans="1:29" ht="24" customHeight="1">
      <c r="A151" s="2"/>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row>
    <row r="152" spans="1:29" ht="24" customHeight="1">
      <c r="A152" s="2"/>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row>
    <row r="153" spans="1:29" ht="24" customHeight="1">
      <c r="A153" s="2"/>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row>
    <row r="154" spans="1:29" ht="24" customHeight="1">
      <c r="A154" s="2"/>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row>
    <row r="155" spans="1:29" ht="24" customHeight="1">
      <c r="A155" s="2"/>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row>
    <row r="156" spans="1:29" ht="24" customHeight="1">
      <c r="A156" s="2"/>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row>
    <row r="157" spans="1:29" ht="24" customHeight="1">
      <c r="A157" s="2"/>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row>
    <row r="158" spans="1:29" ht="24" customHeight="1">
      <c r="A158" s="2"/>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row>
    <row r="159" spans="1:29" ht="24" customHeight="1">
      <c r="A159" s="2"/>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row>
    <row r="160" spans="1:29" ht="24" customHeight="1">
      <c r="A160" s="2"/>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row>
    <row r="161" spans="1:29" ht="24" customHeight="1">
      <c r="A161" s="2"/>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row>
    <row r="162" spans="1:29" ht="24" customHeight="1">
      <c r="A162" s="2"/>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row>
    <row r="163" spans="1:29" ht="24" customHeight="1">
      <c r="A163" s="2"/>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row>
    <row r="164" spans="1:29" ht="24" customHeight="1">
      <c r="A164" s="2"/>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row>
    <row r="165" spans="1:29" ht="24" customHeight="1">
      <c r="A165" s="2"/>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row>
    <row r="166" spans="1:29" ht="24" customHeight="1">
      <c r="A166" s="2"/>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row>
    <row r="167" spans="1:29" ht="24" customHeight="1">
      <c r="A167" s="2"/>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row>
    <row r="168" spans="1:29" ht="24" customHeight="1">
      <c r="A168" s="2"/>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row>
    <row r="169" spans="1:29" ht="24" customHeight="1">
      <c r="A169" s="2"/>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row>
    <row r="170" spans="1:29" ht="24" customHeight="1">
      <c r="A170" s="2"/>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row>
    <row r="171" spans="1:29" ht="24" customHeight="1">
      <c r="A171" s="2"/>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row>
    <row r="172" spans="1:29" ht="24" customHeight="1">
      <c r="A172" s="2"/>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row>
    <row r="173" spans="1:29" ht="24" customHeight="1">
      <c r="A173" s="2"/>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row>
    <row r="174" spans="1:29" ht="24" customHeight="1">
      <c r="A174" s="2"/>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row>
    <row r="175" spans="1:29" ht="24" customHeight="1">
      <c r="A175" s="2"/>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row>
    <row r="176" spans="1:29" ht="24" customHeight="1">
      <c r="A176" s="2"/>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row>
    <row r="177" spans="1:29" ht="24" customHeight="1">
      <c r="A177" s="2"/>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row>
    <row r="178" spans="1:29" ht="24" customHeight="1">
      <c r="A178" s="2"/>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row>
    <row r="179" spans="1:29" ht="24" customHeight="1">
      <c r="A179" s="2"/>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row>
    <row r="180" spans="1:29" ht="24" customHeight="1">
      <c r="A180" s="2"/>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row>
    <row r="181" spans="1:29" ht="24" customHeight="1">
      <c r="A181" s="2"/>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row>
    <row r="182" spans="1:29" ht="24" customHeight="1">
      <c r="A182" s="2"/>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row>
    <row r="183" spans="1:29" ht="24" customHeight="1">
      <c r="A183" s="2"/>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row>
    <row r="184" spans="1:29" ht="24" customHeight="1">
      <c r="A184" s="2"/>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row>
    <row r="185" spans="1:29" ht="24" customHeight="1">
      <c r="A185" s="2"/>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row>
    <row r="186" spans="1:29" ht="24" customHeight="1">
      <c r="A186" s="2"/>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row>
    <row r="187" spans="1:29" ht="24" customHeight="1">
      <c r="A187" s="2"/>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row>
    <row r="188" spans="1:29" ht="24" customHeight="1">
      <c r="A188" s="2"/>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row>
    <row r="189" spans="1:29" ht="24" customHeight="1">
      <c r="A189" s="2"/>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row>
    <row r="190" spans="1:29" ht="24" customHeight="1">
      <c r="A190" s="2"/>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row>
    <row r="191" spans="1:29" ht="24" customHeight="1">
      <c r="A191" s="2"/>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row>
    <row r="192" spans="1:29" ht="24" customHeight="1">
      <c r="A192" s="2"/>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row>
    <row r="193" spans="1:29" ht="24" customHeight="1">
      <c r="A193" s="2"/>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row>
    <row r="194" spans="1:29" ht="24" customHeight="1">
      <c r="A194" s="2"/>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row>
    <row r="195" spans="1:29" ht="24" customHeight="1">
      <c r="A195" s="2"/>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row>
    <row r="196" spans="1:29" ht="24" customHeight="1">
      <c r="A196" s="2"/>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row>
    <row r="197" spans="1:29" ht="24" customHeight="1">
      <c r="A197" s="2"/>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row>
    <row r="198" spans="1:29" ht="24" customHeight="1">
      <c r="A198" s="2"/>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row>
    <row r="199" spans="1:29" ht="24" customHeight="1">
      <c r="A199" s="2"/>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row>
    <row r="200" spans="1:29" ht="24" customHeight="1">
      <c r="A200" s="2"/>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row>
    <row r="201" spans="1:29" ht="24" customHeight="1">
      <c r="A201" s="2"/>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row>
    <row r="202" spans="1:29" ht="24" customHeight="1">
      <c r="A202" s="2"/>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row>
    <row r="203" spans="1:29" ht="24" customHeight="1">
      <c r="A203" s="2"/>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row>
    <row r="204" spans="1:29" ht="24" customHeight="1">
      <c r="A204" s="2"/>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row>
    <row r="205" spans="1:29" ht="24" customHeight="1">
      <c r="A205" s="2"/>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row>
    <row r="206" spans="1:29" ht="24" customHeight="1">
      <c r="A206" s="2"/>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row>
    <row r="207" spans="1:29" ht="24" customHeight="1">
      <c r="A207" s="2"/>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row>
    <row r="208" spans="1:29" ht="24" customHeight="1">
      <c r="A208" s="2"/>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row>
    <row r="209" spans="1:29" ht="24" customHeight="1">
      <c r="A209" s="2"/>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row>
    <row r="210" spans="1:29" ht="24" customHeight="1">
      <c r="A210" s="2"/>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row>
    <row r="211" spans="1:29" ht="24" customHeight="1">
      <c r="A211" s="2"/>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row>
    <row r="212" spans="1:29" ht="24" customHeight="1">
      <c r="A212" s="2"/>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row>
    <row r="213" spans="1:29" ht="24" customHeight="1">
      <c r="A213" s="2"/>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row>
    <row r="214" spans="1:29" ht="24" customHeight="1">
      <c r="A214" s="2"/>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row>
    <row r="215" spans="1:29" ht="24" customHeight="1">
      <c r="A215" s="2"/>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row>
    <row r="216" spans="1:29" ht="24" customHeight="1">
      <c r="A216" s="2"/>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row>
    <row r="217" spans="1:29" ht="24" customHeight="1">
      <c r="A217" s="2"/>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row>
    <row r="218" spans="1:29" ht="24" customHeight="1">
      <c r="A218" s="2"/>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row>
    <row r="219" spans="1:29" ht="24" customHeight="1">
      <c r="A219" s="2"/>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row>
    <row r="220" spans="1:29" ht="24" customHeight="1">
      <c r="A220" s="2"/>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row>
    <row r="221" spans="1:29" ht="24" customHeight="1">
      <c r="A221" s="2"/>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row>
    <row r="222" spans="1:29" ht="24" customHeight="1">
      <c r="A222" s="2"/>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row>
    <row r="223" spans="1:29" ht="24" customHeight="1">
      <c r="A223" s="2"/>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row>
    <row r="224" spans="1:29" ht="24" customHeight="1">
      <c r="A224" s="2"/>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row>
    <row r="225" spans="1:29" ht="24" customHeight="1">
      <c r="A225" s="2"/>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row>
    <row r="226" spans="1:29" ht="24" customHeight="1">
      <c r="A226" s="2"/>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row>
    <row r="227" spans="1:29" ht="24" customHeight="1">
      <c r="A227" s="2"/>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row>
    <row r="228" spans="1:29" ht="24" customHeight="1">
      <c r="A228" s="2"/>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row>
    <row r="229" spans="1:29" ht="24" customHeight="1">
      <c r="A229" s="2"/>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row>
    <row r="230" spans="1:29" ht="24" customHeight="1">
      <c r="A230" s="2"/>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row>
    <row r="231" spans="1:29" ht="24" customHeight="1">
      <c r="A231" s="2"/>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row>
    <row r="232" spans="1:29" ht="24" customHeight="1">
      <c r="A232" s="2"/>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row>
    <row r="233" spans="1:29" ht="24" customHeight="1">
      <c r="A233" s="2"/>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row>
    <row r="234" spans="1:29" ht="24" customHeight="1">
      <c r="A234" s="2"/>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row>
    <row r="235" spans="1:29" ht="24" customHeight="1">
      <c r="A235" s="2"/>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row>
    <row r="236" spans="1:29" ht="24" customHeight="1">
      <c r="A236" s="2"/>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row>
    <row r="237" spans="1:29" ht="24" customHeight="1">
      <c r="A237" s="2"/>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row>
    <row r="238" spans="1:29" ht="24" customHeight="1">
      <c r="A238" s="2"/>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row>
    <row r="239" spans="1:29" ht="24" customHeight="1">
      <c r="A239" s="2"/>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row>
    <row r="240" spans="1:29" ht="24" customHeight="1">
      <c r="A240" s="2"/>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row>
    <row r="241" spans="1:29" ht="24" customHeight="1">
      <c r="A241" s="2"/>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row>
    <row r="242" spans="1:29" ht="24" customHeight="1">
      <c r="A242" s="2"/>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row>
    <row r="243" spans="1:29" ht="24" customHeight="1">
      <c r="A243" s="2"/>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row>
    <row r="244" spans="1:29" ht="24" customHeight="1">
      <c r="A244" s="2"/>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row>
    <row r="245" spans="1:29" ht="24" customHeight="1">
      <c r="A245" s="2"/>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row>
    <row r="246" spans="1:29" ht="24" customHeight="1">
      <c r="A246" s="2"/>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row>
    <row r="247" spans="1:29" ht="24" customHeight="1">
      <c r="A247" s="2"/>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row>
    <row r="248" spans="1:29" ht="24" customHeight="1">
      <c r="A248" s="2"/>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row>
    <row r="249" spans="1:29" ht="24" customHeight="1">
      <c r="A249" s="2"/>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row>
    <row r="250" spans="1:29" ht="24" customHeight="1">
      <c r="A250" s="2"/>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row>
    <row r="251" spans="1:29" ht="24" customHeight="1">
      <c r="A251" s="2"/>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row>
    <row r="252" spans="1:29" ht="24" customHeight="1">
      <c r="A252" s="2"/>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row>
    <row r="253" spans="1:29" ht="24" customHeight="1">
      <c r="A253" s="2"/>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row>
    <row r="254" spans="1:29" ht="24" customHeight="1">
      <c r="A254" s="2"/>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row>
    <row r="255" spans="1:29" ht="24" customHeight="1">
      <c r="A255" s="2"/>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row>
    <row r="256" spans="1:29" ht="24" customHeight="1">
      <c r="A256" s="2"/>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row>
    <row r="257" spans="1:29" ht="24" customHeight="1">
      <c r="A257" s="2"/>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row>
    <row r="258" spans="1:29" ht="24" customHeight="1">
      <c r="A258" s="2"/>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row>
    <row r="259" spans="1:29" ht="24" customHeight="1">
      <c r="A259" s="2"/>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row>
    <row r="260" spans="1:29" ht="24" customHeight="1">
      <c r="A260" s="2"/>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row>
    <row r="261" spans="1:29" ht="24" customHeight="1">
      <c r="A261" s="2"/>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row>
    <row r="262" spans="1:29" ht="24" customHeight="1">
      <c r="A262" s="2"/>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row>
    <row r="263" spans="1:29" ht="24" customHeight="1">
      <c r="A263" s="2"/>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row>
    <row r="264" spans="1:29" ht="24" customHeight="1">
      <c r="A264" s="2"/>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row>
    <row r="265" spans="1:29" ht="24" customHeight="1">
      <c r="A265" s="2"/>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row>
    <row r="266" spans="1:29" ht="24" customHeight="1">
      <c r="A266" s="2"/>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row>
    <row r="267" spans="1:29" ht="24" customHeight="1">
      <c r="A267" s="2"/>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row>
    <row r="268" spans="1:29" ht="24" customHeight="1">
      <c r="A268" s="2"/>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row>
    <row r="269" spans="1:29" ht="24" customHeight="1">
      <c r="A269" s="2"/>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row>
    <row r="270" spans="1:29" ht="24" customHeight="1">
      <c r="A270" s="2"/>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row>
    <row r="271" spans="1:29" ht="24" customHeight="1">
      <c r="A271" s="2"/>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row>
    <row r="272" spans="1:29" ht="24" customHeight="1">
      <c r="A272" s="2"/>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row>
    <row r="273" spans="1:29" ht="24" customHeight="1">
      <c r="A273" s="2"/>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row>
    <row r="274" spans="1:29" ht="24" customHeight="1">
      <c r="A274" s="2"/>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row>
    <row r="275" spans="1:29" ht="24" customHeight="1">
      <c r="A275" s="2"/>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row>
    <row r="276" spans="1:29" ht="24" customHeight="1">
      <c r="A276" s="2"/>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row>
    <row r="277" spans="1:29" ht="24" customHeight="1">
      <c r="A277" s="2"/>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row>
    <row r="278" spans="1:29" ht="24" customHeight="1">
      <c r="A278" s="2"/>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row>
    <row r="279" spans="1:29" ht="24" customHeight="1">
      <c r="A279" s="2"/>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row>
    <row r="280" spans="1:29" ht="24" customHeight="1">
      <c r="A280" s="2"/>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row>
    <row r="281" spans="1:29" ht="24" customHeight="1">
      <c r="A281" s="2"/>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row>
    <row r="282" spans="1:29" ht="24" customHeight="1">
      <c r="A282" s="2"/>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row>
    <row r="283" spans="1:29" ht="24" customHeight="1">
      <c r="A283" s="2"/>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row>
    <row r="284" spans="1:29" ht="24" customHeight="1">
      <c r="A284" s="2"/>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row>
    <row r="285" spans="1:29" ht="24" customHeight="1">
      <c r="A285" s="2"/>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row>
    <row r="286" spans="1:29" ht="24" customHeight="1">
      <c r="A286" s="2"/>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row>
    <row r="287" spans="1:29" ht="24" customHeight="1">
      <c r="A287" s="2"/>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row>
    <row r="288" spans="1:29" ht="24" customHeight="1">
      <c r="A288" s="2"/>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row>
    <row r="289" spans="1:29" ht="24" customHeight="1">
      <c r="A289" s="2"/>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row>
    <row r="290" spans="1:29" ht="24" customHeight="1">
      <c r="A290" s="2"/>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row>
    <row r="291" spans="1:29" ht="24" customHeight="1">
      <c r="A291" s="2"/>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row>
    <row r="292" spans="1:29" ht="24" customHeight="1">
      <c r="A292" s="2"/>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row>
    <row r="293" spans="1:29" ht="24" customHeight="1">
      <c r="A293" s="2"/>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row>
    <row r="294" spans="1:29" ht="24" customHeight="1">
      <c r="A294" s="2"/>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row>
    <row r="295" spans="1:29" ht="24" customHeight="1">
      <c r="A295" s="2"/>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row>
    <row r="296" spans="1:29" ht="24" customHeight="1">
      <c r="A296" s="2"/>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row>
    <row r="297" spans="1:29" ht="24" customHeight="1">
      <c r="A297" s="2"/>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row>
    <row r="298" spans="1:29" ht="24" customHeight="1">
      <c r="A298" s="2"/>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row>
    <row r="299" spans="1:29" ht="24" customHeight="1">
      <c r="A299" s="2"/>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row>
    <row r="300" spans="1:29" ht="24" customHeight="1">
      <c r="A300" s="2"/>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row>
    <row r="301" spans="1:29" ht="24" customHeight="1">
      <c r="A301" s="2"/>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row>
    <row r="302" spans="1:29" ht="24" customHeight="1">
      <c r="A302" s="2"/>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row>
    <row r="303" spans="1:29" ht="24" customHeight="1">
      <c r="A303" s="2"/>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row>
    <row r="304" spans="1:29" ht="24" customHeight="1">
      <c r="A304" s="2"/>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row>
    <row r="305" spans="1:29" ht="24" customHeight="1">
      <c r="A305" s="2"/>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row>
    <row r="306" spans="1:29" ht="24" customHeight="1">
      <c r="A306" s="2"/>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row>
    <row r="307" spans="1:29" ht="24" customHeight="1">
      <c r="A307" s="2"/>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row>
    <row r="308" spans="1:29" ht="24" customHeight="1">
      <c r="A308" s="2"/>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row>
    <row r="309" spans="1:29" ht="24" customHeight="1">
      <c r="A309" s="2"/>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row>
    <row r="310" spans="1:29" ht="24" customHeight="1">
      <c r="A310" s="2"/>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row>
    <row r="311" spans="1:29" ht="24" customHeight="1">
      <c r="A311" s="2"/>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row>
    <row r="312" spans="1:29" ht="24" customHeight="1">
      <c r="A312" s="2"/>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row>
    <row r="313" spans="1:29" ht="24" customHeight="1">
      <c r="A313" s="2"/>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row>
    <row r="314" spans="1:29" ht="24" customHeight="1">
      <c r="A314" s="2"/>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row>
    <row r="315" spans="1:29" ht="24" customHeight="1">
      <c r="A315" s="2"/>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row>
    <row r="316" spans="1:29" ht="24" customHeight="1">
      <c r="A316" s="2"/>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row>
    <row r="317" spans="1:29" ht="24" customHeight="1">
      <c r="A317" s="2"/>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row>
    <row r="318" spans="1:29" ht="24" customHeight="1">
      <c r="A318" s="2"/>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row>
    <row r="319" spans="1:29" ht="24" customHeight="1">
      <c r="A319" s="2"/>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row>
    <row r="320" spans="1:29" ht="24" customHeight="1">
      <c r="A320" s="2"/>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row>
    <row r="321" spans="1:29" ht="24" customHeight="1">
      <c r="A321" s="2"/>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row>
    <row r="322" spans="1:29" ht="24" customHeight="1">
      <c r="A322" s="2"/>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row>
    <row r="323" spans="1:29" ht="24" customHeight="1">
      <c r="A323" s="2"/>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row>
    <row r="324" spans="1:29" ht="24" customHeight="1">
      <c r="A324" s="2"/>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row>
    <row r="325" spans="1:29" ht="24" customHeight="1">
      <c r="A325" s="2"/>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row>
    <row r="326" spans="1:29" ht="24" customHeight="1">
      <c r="A326" s="2"/>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row>
    <row r="327" spans="1:29" ht="24" customHeight="1">
      <c r="A327" s="2"/>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row>
    <row r="328" spans="1:29" ht="24" customHeight="1">
      <c r="A328" s="2"/>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row>
    <row r="329" spans="1:29" ht="24" customHeight="1">
      <c r="A329" s="2"/>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row>
    <row r="330" spans="1:29" ht="24" customHeight="1">
      <c r="A330" s="2"/>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row>
    <row r="331" spans="1:29" ht="24" customHeight="1">
      <c r="A331" s="2"/>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row>
    <row r="332" spans="1:29" ht="24" customHeight="1">
      <c r="A332" s="2"/>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row>
    <row r="333" spans="1:29" ht="24" customHeight="1">
      <c r="A333" s="2"/>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row>
    <row r="334" spans="1:29" ht="24" customHeight="1">
      <c r="A334" s="2"/>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row>
    <row r="335" spans="1:29" ht="24" customHeight="1">
      <c r="A335" s="2"/>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row>
    <row r="336" spans="1:29" ht="24" customHeight="1">
      <c r="A336" s="2"/>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row>
    <row r="337" spans="1:29" ht="24" customHeight="1">
      <c r="A337" s="2"/>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row>
    <row r="338" spans="1:29" ht="24" customHeight="1">
      <c r="A338" s="2"/>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row>
    <row r="339" spans="1:29" ht="24" customHeight="1">
      <c r="A339" s="2"/>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row>
    <row r="340" spans="1:29" ht="24" customHeight="1">
      <c r="A340" s="2"/>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row>
    <row r="341" spans="1:29" ht="24" customHeight="1">
      <c r="A341" s="2"/>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row>
    <row r="342" spans="1:29" ht="24" customHeight="1">
      <c r="A342" s="2"/>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row>
    <row r="343" spans="1:29" ht="24" customHeight="1">
      <c r="A343" s="2"/>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row>
    <row r="344" spans="1:29" ht="24" customHeight="1">
      <c r="A344" s="2"/>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row>
    <row r="345" spans="1:29" ht="24" customHeight="1">
      <c r="A345" s="2"/>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row>
    <row r="346" spans="1:29" ht="24" customHeight="1">
      <c r="A346" s="2"/>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row>
    <row r="347" spans="1:29" ht="24" customHeight="1">
      <c r="A347" s="2"/>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row>
    <row r="348" spans="1:29" ht="24" customHeight="1">
      <c r="A348" s="2"/>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row>
    <row r="349" spans="1:29" ht="24" customHeight="1">
      <c r="A349" s="2"/>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row>
    <row r="350" spans="1:29" ht="24" customHeight="1">
      <c r="A350" s="2"/>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row>
    <row r="351" spans="1:29" ht="24" customHeight="1">
      <c r="A351" s="2"/>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row>
    <row r="352" spans="1:29" ht="24" customHeight="1">
      <c r="A352" s="2"/>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row>
    <row r="353" spans="1:29" ht="24" customHeight="1">
      <c r="A353" s="2"/>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row>
    <row r="354" spans="1:29" ht="24" customHeight="1">
      <c r="A354" s="2"/>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row>
    <row r="355" spans="1:29" ht="24" customHeight="1">
      <c r="A355" s="2"/>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row>
    <row r="356" spans="1:29" ht="24" customHeight="1">
      <c r="A356" s="2"/>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row>
    <row r="357" spans="1:29" ht="24" customHeight="1">
      <c r="A357" s="2"/>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row>
    <row r="358" spans="1:29" ht="24" customHeight="1">
      <c r="A358" s="2"/>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row>
    <row r="359" spans="1:29" ht="24" customHeight="1">
      <c r="A359" s="2"/>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row>
    <row r="360" spans="1:29" ht="24" customHeight="1">
      <c r="A360" s="2"/>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row>
    <row r="361" spans="1:29" ht="24" customHeight="1">
      <c r="A361" s="2"/>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row>
    <row r="362" spans="1:29" ht="24" customHeight="1">
      <c r="A362" s="2"/>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row>
    <row r="363" spans="1:29" ht="24" customHeight="1">
      <c r="A363" s="2"/>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row>
    <row r="364" spans="1:29" ht="24" customHeight="1">
      <c r="A364" s="2"/>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row>
    <row r="365" spans="1:29" ht="24" customHeight="1">
      <c r="A365" s="2"/>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row>
    <row r="366" spans="1:29" ht="24" customHeight="1">
      <c r="A366" s="2"/>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row>
    <row r="367" spans="1:29" ht="24" customHeight="1">
      <c r="A367" s="2"/>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row>
    <row r="368" spans="1:29" ht="24" customHeight="1">
      <c r="A368" s="2"/>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row>
    <row r="369" spans="1:29" ht="24" customHeight="1">
      <c r="A369" s="2"/>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row>
    <row r="370" spans="1:29" ht="24" customHeight="1">
      <c r="A370" s="2"/>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row>
    <row r="371" spans="1:29" ht="24" customHeight="1">
      <c r="A371" s="2"/>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row>
    <row r="372" spans="1:29" ht="24" customHeight="1">
      <c r="A372" s="2"/>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row>
    <row r="373" spans="1:29" ht="24" customHeight="1">
      <c r="A373" s="2"/>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row>
    <row r="374" spans="1:29" ht="24" customHeight="1">
      <c r="A374" s="2"/>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row>
    <row r="375" spans="1:29" ht="24" customHeight="1">
      <c r="A375" s="2"/>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row>
    <row r="376" spans="1:29" ht="24" customHeight="1">
      <c r="A376" s="2"/>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row>
    <row r="377" spans="1:29" ht="24" customHeight="1">
      <c r="A377" s="2"/>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row>
    <row r="378" spans="1:29" ht="24" customHeight="1">
      <c r="A378" s="2"/>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row>
    <row r="379" spans="1:29" ht="24" customHeight="1">
      <c r="A379" s="2"/>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row>
    <row r="380" spans="1:29" ht="24" customHeight="1">
      <c r="A380" s="2"/>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row>
    <row r="381" spans="1:29" ht="24" customHeight="1">
      <c r="A381" s="2"/>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row>
    <row r="382" spans="1:29" ht="24" customHeight="1">
      <c r="A382" s="2"/>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row>
    <row r="383" spans="1:29" ht="24" customHeight="1">
      <c r="A383" s="2"/>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row>
    <row r="384" spans="1:29" ht="24" customHeight="1">
      <c r="A384" s="2"/>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row>
    <row r="385" spans="1:29" ht="24" customHeight="1">
      <c r="A385" s="2"/>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row>
    <row r="386" spans="1:29" ht="24" customHeight="1">
      <c r="A386" s="2"/>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row>
    <row r="387" spans="1:29" ht="24" customHeight="1">
      <c r="A387" s="2"/>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row>
    <row r="388" spans="1:29" ht="24" customHeight="1">
      <c r="A388" s="2"/>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row>
    <row r="389" spans="1:29" ht="24" customHeight="1">
      <c r="A389" s="2"/>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row>
    <row r="390" spans="1:29" ht="24" customHeight="1">
      <c r="A390" s="2"/>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row>
    <row r="391" spans="1:29" ht="24" customHeight="1">
      <c r="A391" s="2"/>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row>
    <row r="392" spans="1:29" ht="24" customHeight="1">
      <c r="A392" s="2"/>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row>
    <row r="393" spans="1:29" ht="24" customHeight="1">
      <c r="A393" s="2"/>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row>
    <row r="394" spans="1:29" ht="24" customHeight="1">
      <c r="A394" s="2"/>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row>
    <row r="395" spans="1:29" ht="24" customHeight="1">
      <c r="A395" s="2"/>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row>
    <row r="396" spans="1:29" ht="24" customHeight="1">
      <c r="A396" s="2"/>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row>
    <row r="397" spans="1:29" ht="24" customHeight="1">
      <c r="A397" s="2"/>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row>
    <row r="398" spans="1:29" ht="24" customHeight="1">
      <c r="A398" s="2"/>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row>
    <row r="399" spans="1:29" ht="24" customHeight="1">
      <c r="A399" s="2"/>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row>
    <row r="400" spans="1:29" ht="24" customHeight="1">
      <c r="A400" s="2"/>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row>
    <row r="401" spans="1:29" ht="24" customHeight="1">
      <c r="A401" s="2"/>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row>
    <row r="402" spans="1:29" ht="24" customHeight="1">
      <c r="A402" s="2"/>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row>
    <row r="403" spans="1:29" ht="24" customHeight="1">
      <c r="A403" s="2"/>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row>
    <row r="404" spans="1:29" ht="24" customHeight="1">
      <c r="A404" s="2"/>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row>
    <row r="405" spans="1:29" ht="24" customHeight="1">
      <c r="A405" s="2"/>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row>
    <row r="406" spans="1:29" ht="24" customHeight="1">
      <c r="A406" s="2"/>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row>
    <row r="407" spans="1:29" ht="24" customHeight="1">
      <c r="A407" s="2"/>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row>
    <row r="408" spans="1:29" ht="24" customHeight="1">
      <c r="A408" s="2"/>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row>
    <row r="409" spans="1:29" ht="24" customHeight="1">
      <c r="A409" s="2"/>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row>
    <row r="410" spans="1:29" ht="24" customHeight="1">
      <c r="A410" s="2"/>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row>
    <row r="411" spans="1:29" ht="24" customHeight="1">
      <c r="A411" s="2"/>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row>
    <row r="412" spans="1:29" ht="24" customHeight="1">
      <c r="A412" s="2"/>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row>
    <row r="413" spans="1:29" ht="24" customHeight="1">
      <c r="A413" s="2"/>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row>
    <row r="414" spans="1:29" ht="24" customHeight="1">
      <c r="A414" s="2"/>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row>
    <row r="415" spans="1:29" ht="24" customHeight="1">
      <c r="A415" s="2"/>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row>
    <row r="416" spans="1:29" ht="24" customHeight="1">
      <c r="A416" s="2"/>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row>
    <row r="417" spans="1:29" ht="24" customHeight="1">
      <c r="A417" s="2"/>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row>
    <row r="418" spans="1:29" ht="24" customHeight="1">
      <c r="A418" s="2"/>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row>
    <row r="419" spans="1:29" ht="24" customHeight="1">
      <c r="A419" s="2"/>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row>
    <row r="420" spans="1:29" ht="24" customHeight="1">
      <c r="A420" s="2"/>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row>
    <row r="421" spans="1:29" ht="24" customHeight="1">
      <c r="A421" s="2"/>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row>
    <row r="422" spans="1:29" ht="24" customHeight="1">
      <c r="A422" s="2"/>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row>
    <row r="423" spans="1:29" ht="24" customHeight="1">
      <c r="A423" s="2"/>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row>
    <row r="424" spans="1:29" ht="24" customHeight="1">
      <c r="A424" s="2"/>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row>
    <row r="425" spans="1:29" ht="24" customHeight="1">
      <c r="A425" s="2"/>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row>
    <row r="426" spans="1:29" ht="24" customHeight="1">
      <c r="A426" s="2"/>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row>
    <row r="427" spans="1:29" ht="24" customHeight="1">
      <c r="A427" s="2"/>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row>
    <row r="428" spans="1:29" ht="24" customHeight="1">
      <c r="A428" s="2"/>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row>
    <row r="429" spans="1:29" ht="24" customHeight="1">
      <c r="A429" s="2"/>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row>
    <row r="430" spans="1:29" ht="24" customHeight="1">
      <c r="A430" s="2"/>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row>
    <row r="431" spans="1:29" ht="24" customHeight="1">
      <c r="A431" s="2"/>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row>
    <row r="432" spans="1:29" ht="24" customHeight="1">
      <c r="A432" s="2"/>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row>
    <row r="433" spans="1:29" ht="24" customHeight="1">
      <c r="A433" s="2"/>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row>
    <row r="434" spans="1:29" ht="24" customHeight="1">
      <c r="A434" s="2"/>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row>
    <row r="435" spans="1:29" ht="24" customHeight="1">
      <c r="A435" s="2"/>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row>
    <row r="436" spans="1:29" ht="24" customHeight="1">
      <c r="A436" s="2"/>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row>
    <row r="437" spans="1:29" ht="24" customHeight="1">
      <c r="A437" s="2"/>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row>
    <row r="438" spans="1:29" ht="24" customHeight="1">
      <c r="A438" s="2"/>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row>
    <row r="439" spans="1:29" ht="24" customHeight="1">
      <c r="A439" s="2"/>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row>
    <row r="440" spans="1:29" ht="24" customHeight="1">
      <c r="A440" s="2"/>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row>
    <row r="441" spans="1:29" ht="24" customHeight="1">
      <c r="A441" s="2"/>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row>
    <row r="442" spans="1:29" ht="24" customHeight="1">
      <c r="A442" s="2"/>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row>
    <row r="443" spans="1:29" ht="24" customHeight="1">
      <c r="A443" s="2"/>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row>
    <row r="444" spans="1:29" ht="24" customHeight="1">
      <c r="A444" s="2"/>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row>
    <row r="445" spans="1:29" ht="24" customHeight="1">
      <c r="A445" s="2"/>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row>
    <row r="446" spans="1:29" ht="24" customHeight="1">
      <c r="A446" s="2"/>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row>
    <row r="447" spans="1:29" ht="24" customHeight="1">
      <c r="A447" s="2"/>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row>
    <row r="448" spans="1:29" ht="24" customHeight="1">
      <c r="A448" s="2"/>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row>
    <row r="449" spans="1:29" ht="24" customHeight="1">
      <c r="A449" s="2"/>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row>
    <row r="450" spans="1:29" ht="24" customHeight="1">
      <c r="A450" s="2"/>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row>
    <row r="451" spans="1:29" ht="24" customHeight="1">
      <c r="A451" s="2"/>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row>
    <row r="452" spans="1:29" ht="24" customHeight="1">
      <c r="A452" s="2"/>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row>
    <row r="453" spans="1:29" ht="24" customHeight="1">
      <c r="A453" s="2"/>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row>
    <row r="454" spans="1:29" ht="24" customHeight="1">
      <c r="A454" s="2"/>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row>
    <row r="455" spans="1:29" ht="24" customHeight="1">
      <c r="A455" s="2"/>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row>
    <row r="456" spans="1:29" ht="24" customHeight="1">
      <c r="A456" s="2"/>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row>
    <row r="457" spans="1:29" ht="24" customHeight="1">
      <c r="A457" s="2"/>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row>
    <row r="458" spans="1:29" ht="24" customHeight="1">
      <c r="A458" s="2"/>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row>
    <row r="459" spans="1:29" ht="24" customHeight="1">
      <c r="A459" s="2"/>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row>
    <row r="460" spans="1:29" ht="24" customHeight="1">
      <c r="A460" s="2"/>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row>
    <row r="461" spans="1:29" ht="24" customHeight="1">
      <c r="A461" s="2"/>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row>
    <row r="462" spans="1:29" ht="24" customHeight="1">
      <c r="A462" s="2"/>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row>
    <row r="463" spans="1:29" ht="24" customHeight="1">
      <c r="A463" s="2"/>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row>
    <row r="464" spans="1:29" ht="24" customHeight="1">
      <c r="A464" s="2"/>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row>
    <row r="465" spans="1:29" ht="24" customHeight="1">
      <c r="A465" s="2"/>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row>
    <row r="466" spans="1:29" ht="24" customHeight="1">
      <c r="A466" s="2"/>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row>
    <row r="467" spans="1:29" ht="24" customHeight="1">
      <c r="A467" s="2"/>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row>
    <row r="468" spans="1:29" ht="24" customHeight="1">
      <c r="A468" s="2"/>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row>
    <row r="469" spans="1:29" ht="24" customHeight="1">
      <c r="A469" s="2"/>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row>
    <row r="470" spans="1:29" ht="24" customHeight="1">
      <c r="A470" s="2"/>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row>
    <row r="471" spans="1:29" ht="24" customHeight="1">
      <c r="A471" s="2"/>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row>
    <row r="472" spans="1:29" ht="24" customHeight="1">
      <c r="A472" s="2"/>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row>
    <row r="473" spans="1:29" ht="24" customHeight="1">
      <c r="A473" s="2"/>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row>
    <row r="474" spans="1:29" ht="24" customHeight="1">
      <c r="A474" s="2"/>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row>
    <row r="475" spans="1:29" ht="24" customHeight="1">
      <c r="A475" s="2"/>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row>
    <row r="476" spans="1:29" ht="24" customHeight="1">
      <c r="A476" s="2"/>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row>
    <row r="477" spans="1:29" ht="24" customHeight="1">
      <c r="A477" s="2"/>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row>
    <row r="478" spans="1:29" ht="24" customHeight="1">
      <c r="A478" s="2"/>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row>
    <row r="479" spans="1:29" ht="24" customHeight="1">
      <c r="A479" s="2"/>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row>
    <row r="480" spans="1:29" ht="24" customHeight="1">
      <c r="A480" s="2"/>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row>
    <row r="481" spans="1:29" ht="24" customHeight="1">
      <c r="A481" s="2"/>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row>
    <row r="482" spans="1:29" ht="24" customHeight="1">
      <c r="A482" s="2"/>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row>
    <row r="483" spans="1:29" ht="24" customHeight="1">
      <c r="A483" s="2"/>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row>
    <row r="484" spans="1:29" ht="24" customHeight="1">
      <c r="A484" s="2"/>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row>
    <row r="485" spans="1:29" ht="24" customHeight="1">
      <c r="A485" s="2"/>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row>
    <row r="486" spans="1:29" ht="24" customHeight="1">
      <c r="A486" s="2"/>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row>
    <row r="487" spans="1:29" ht="24" customHeight="1">
      <c r="A487" s="2"/>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row>
    <row r="488" spans="1:29" ht="24" customHeight="1">
      <c r="A488" s="2"/>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row>
    <row r="489" spans="1:29" ht="24" customHeight="1">
      <c r="A489" s="2"/>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row>
    <row r="490" spans="1:29" ht="24" customHeight="1">
      <c r="A490" s="2"/>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row>
    <row r="491" spans="1:29" ht="24" customHeight="1">
      <c r="A491" s="2"/>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row>
    <row r="492" spans="1:29" ht="24" customHeight="1">
      <c r="A492" s="2"/>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row>
    <row r="493" spans="1:29" ht="24" customHeight="1">
      <c r="A493" s="2"/>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row>
    <row r="494" spans="1:29" ht="24" customHeight="1">
      <c r="A494" s="2"/>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row>
    <row r="495" spans="1:29" ht="24" customHeight="1">
      <c r="A495" s="2"/>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row>
    <row r="496" spans="1:29" ht="24" customHeight="1">
      <c r="A496" s="2"/>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row>
    <row r="497" spans="1:29" ht="24" customHeight="1">
      <c r="A497" s="2"/>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row>
    <row r="498" spans="1:29" ht="24" customHeight="1">
      <c r="A498" s="2"/>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row>
    <row r="499" spans="1:29" ht="24" customHeight="1">
      <c r="A499" s="2"/>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row>
    <row r="500" spans="1:29" ht="24" customHeight="1">
      <c r="A500" s="2"/>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row>
    <row r="501" spans="1:29" ht="24" customHeight="1">
      <c r="A501" s="2"/>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row>
    <row r="502" spans="1:29" ht="24" customHeight="1">
      <c r="A502" s="2"/>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row>
    <row r="503" spans="1:29" ht="24" customHeight="1">
      <c r="A503" s="2"/>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row>
    <row r="504" spans="1:29" ht="24" customHeight="1">
      <c r="A504" s="2"/>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row>
    <row r="505" spans="1:29" ht="24" customHeight="1">
      <c r="A505" s="2"/>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row>
    <row r="506" spans="1:29" ht="24" customHeight="1">
      <c r="A506" s="2"/>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row>
    <row r="507" spans="1:29" ht="24" customHeight="1">
      <c r="A507" s="2"/>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row>
    <row r="508" spans="1:29" ht="24" customHeight="1">
      <c r="A508" s="2"/>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row>
    <row r="509" spans="1:29" ht="24" customHeight="1">
      <c r="A509" s="2"/>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row>
    <row r="510" spans="1:29" ht="24" customHeight="1">
      <c r="A510" s="2"/>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row>
    <row r="511" spans="1:29" ht="24" customHeight="1">
      <c r="A511" s="2"/>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row>
    <row r="512" spans="1:29" ht="24" customHeight="1">
      <c r="A512" s="2"/>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row>
    <row r="513" spans="1:29" ht="24" customHeight="1">
      <c r="A513" s="2"/>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row>
    <row r="514" spans="1:29" ht="24" customHeight="1">
      <c r="A514" s="2"/>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row>
    <row r="515" spans="1:29" ht="24" customHeight="1">
      <c r="A515" s="2"/>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row>
    <row r="516" spans="1:29" ht="24" customHeight="1">
      <c r="A516" s="2"/>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row>
    <row r="517" spans="1:29" ht="24" customHeight="1">
      <c r="A517" s="2"/>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row>
    <row r="518" spans="1:29" ht="24" customHeight="1">
      <c r="A518" s="2"/>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row>
    <row r="519" spans="1:29" ht="24" customHeight="1">
      <c r="A519" s="2"/>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row>
    <row r="520" spans="1:29" ht="24" customHeight="1">
      <c r="A520" s="2"/>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row>
    <row r="521" spans="1:29" ht="24" customHeight="1">
      <c r="A521" s="2"/>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row>
    <row r="522" spans="1:29" ht="24" customHeight="1">
      <c r="A522" s="2"/>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row>
    <row r="523" spans="1:29" ht="24" customHeight="1">
      <c r="A523" s="2"/>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row>
    <row r="524" spans="1:29" ht="24" customHeight="1">
      <c r="A524" s="2"/>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row>
    <row r="525" spans="1:29" ht="24" customHeight="1">
      <c r="A525" s="2"/>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row>
    <row r="526" spans="1:29" ht="24" customHeight="1">
      <c r="A526" s="2"/>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row>
    <row r="527" spans="1:29" ht="24" customHeight="1">
      <c r="A527" s="2"/>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row>
    <row r="528" spans="1:29" ht="24" customHeight="1">
      <c r="A528" s="2"/>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row>
    <row r="529" spans="1:29" ht="24" customHeight="1">
      <c r="A529" s="2"/>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row>
    <row r="530" spans="1:29" ht="24" customHeight="1">
      <c r="A530" s="2"/>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row>
    <row r="531" spans="1:29" ht="24" customHeight="1">
      <c r="A531" s="2"/>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row>
    <row r="532" spans="1:29" ht="24" customHeight="1">
      <c r="A532" s="2"/>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row>
    <row r="533" spans="1:29" ht="24" customHeight="1">
      <c r="A533" s="2"/>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row>
    <row r="534" spans="1:29" ht="24" customHeight="1">
      <c r="A534" s="2"/>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row>
    <row r="535" spans="1:29" ht="24" customHeight="1">
      <c r="A535" s="2"/>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row>
    <row r="536" spans="1:29" ht="24" customHeight="1">
      <c r="A536" s="2"/>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row>
    <row r="537" spans="1:29" ht="24" customHeight="1">
      <c r="A537" s="2"/>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row>
    <row r="538" spans="1:29" ht="24" customHeight="1">
      <c r="A538" s="2"/>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row>
    <row r="539" spans="1:29" ht="24" customHeight="1">
      <c r="A539" s="2"/>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row>
    <row r="540" spans="1:29" ht="24" customHeight="1">
      <c r="A540" s="2"/>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row>
    <row r="541" spans="1:29" ht="24" customHeight="1">
      <c r="A541" s="2"/>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row>
    <row r="542" spans="1:29" ht="24" customHeight="1">
      <c r="A542" s="2"/>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row>
    <row r="543" spans="1:29" ht="24" customHeight="1">
      <c r="A543" s="2"/>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row>
    <row r="544" spans="1:29" ht="24" customHeight="1">
      <c r="A544" s="2"/>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row>
    <row r="545" spans="1:29" ht="24" customHeight="1">
      <c r="A545" s="2"/>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row>
    <row r="546" spans="1:29" ht="24" customHeight="1">
      <c r="A546" s="2"/>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row>
    <row r="547" spans="1:29" ht="24" customHeight="1">
      <c r="A547" s="2"/>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row>
    <row r="548" spans="1:29" ht="24" customHeight="1">
      <c r="A548" s="2"/>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row>
    <row r="549" spans="1:29" ht="24" customHeight="1">
      <c r="A549" s="2"/>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row>
    <row r="550" spans="1:29" ht="24" customHeight="1">
      <c r="A550" s="2"/>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row>
    <row r="551" spans="1:29" ht="24" customHeight="1">
      <c r="A551" s="2"/>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row>
    <row r="552" spans="1:29" ht="24" customHeight="1">
      <c r="A552" s="2"/>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row>
    <row r="553" spans="1:29" ht="24" customHeight="1">
      <c r="A553" s="2"/>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row>
    <row r="554" spans="1:29" ht="24" customHeight="1">
      <c r="A554" s="2"/>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row>
    <row r="555" spans="1:29" ht="24" customHeight="1">
      <c r="A555" s="2"/>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row>
    <row r="556" spans="1:29" ht="24" customHeight="1">
      <c r="A556" s="2"/>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row>
    <row r="557" spans="1:29" ht="24" customHeight="1">
      <c r="A557" s="2"/>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row>
    <row r="558" spans="1:29" ht="24" customHeight="1">
      <c r="A558" s="2"/>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row>
    <row r="559" spans="1:29" ht="24" customHeight="1">
      <c r="A559" s="2"/>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row>
    <row r="560" spans="1:29" ht="24" customHeight="1">
      <c r="A560" s="2"/>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row>
    <row r="561" spans="1:29" ht="24" customHeight="1">
      <c r="A561" s="2"/>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row>
    <row r="562" spans="1:29" ht="24" customHeight="1">
      <c r="A562" s="2"/>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row>
    <row r="563" spans="1:29" ht="24" customHeight="1">
      <c r="A563" s="2"/>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row>
    <row r="564" spans="1:29" ht="24" customHeight="1">
      <c r="A564" s="2"/>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row>
    <row r="565" spans="1:29" ht="24" customHeight="1">
      <c r="A565" s="2"/>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row>
    <row r="566" spans="1:29" ht="24" customHeight="1">
      <c r="A566" s="2"/>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row>
    <row r="567" spans="1:29" ht="24" customHeight="1">
      <c r="A567" s="2"/>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row>
    <row r="568" spans="1:29" ht="24" customHeight="1">
      <c r="A568" s="2"/>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row>
    <row r="569" spans="1:29" ht="24" customHeight="1">
      <c r="A569" s="2"/>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row>
    <row r="570" spans="1:29" ht="24" customHeight="1">
      <c r="A570" s="2"/>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row>
    <row r="571" spans="1:29" ht="24" customHeight="1">
      <c r="A571" s="2"/>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row>
    <row r="572" spans="1:29" ht="24" customHeight="1">
      <c r="A572" s="2"/>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row>
    <row r="573" spans="1:29" ht="24" customHeight="1">
      <c r="A573" s="2"/>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row>
    <row r="574" spans="1:29" ht="24" customHeight="1">
      <c r="A574" s="2"/>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row>
    <row r="575" spans="1:29" ht="24" customHeight="1">
      <c r="A575" s="2"/>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row>
    <row r="576" spans="1:29" ht="24" customHeight="1">
      <c r="A576" s="2"/>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row>
    <row r="577" spans="1:29" ht="24" customHeight="1">
      <c r="A577" s="2"/>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row>
    <row r="578" spans="1:29" ht="24" customHeight="1">
      <c r="A578" s="2"/>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row>
    <row r="579" spans="1:29" ht="24" customHeight="1">
      <c r="A579" s="2"/>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row>
    <row r="580" spans="1:29" ht="24" customHeight="1">
      <c r="A580" s="2"/>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row>
    <row r="581" spans="1:29" ht="24" customHeight="1">
      <c r="A581" s="2"/>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row>
    <row r="582" spans="1:29" ht="24" customHeight="1">
      <c r="A582" s="2"/>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row>
    <row r="583" spans="1:29" ht="24" customHeight="1">
      <c r="A583" s="2"/>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row>
    <row r="584" spans="1:29" ht="24" customHeight="1">
      <c r="A584" s="2"/>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row>
    <row r="585" spans="1:29" ht="24" customHeight="1">
      <c r="A585" s="2"/>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row>
    <row r="586" spans="1:29" ht="24" customHeight="1">
      <c r="A586" s="2"/>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row>
    <row r="587" spans="1:29" ht="24" customHeight="1">
      <c r="A587" s="2"/>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row>
    <row r="588" spans="1:29" ht="24" customHeight="1">
      <c r="A588" s="2"/>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row>
    <row r="589" spans="1:29" ht="24" customHeight="1">
      <c r="A589" s="2"/>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row>
    <row r="590" spans="1:29" ht="24" customHeight="1">
      <c r="A590" s="2"/>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row>
    <row r="591" spans="1:29" ht="24" customHeight="1">
      <c r="A591" s="2"/>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row>
    <row r="592" spans="1:29" ht="24" customHeight="1">
      <c r="A592" s="2"/>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row>
    <row r="593" spans="1:29" ht="24" customHeight="1">
      <c r="A593" s="2"/>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row>
    <row r="594" spans="1:29" ht="24" customHeight="1">
      <c r="A594" s="2"/>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row>
    <row r="595" spans="1:29" ht="24" customHeight="1">
      <c r="A595" s="2"/>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row>
    <row r="596" spans="1:29" ht="24" customHeight="1">
      <c r="A596" s="2"/>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row>
    <row r="597" spans="1:29" ht="24" customHeight="1">
      <c r="A597" s="2"/>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row>
    <row r="598" spans="1:29" ht="24" customHeight="1">
      <c r="A598" s="2"/>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row>
    <row r="599" spans="1:29" ht="24" customHeight="1">
      <c r="A599" s="2"/>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row>
    <row r="600" spans="1:29" ht="24" customHeight="1">
      <c r="A600" s="2"/>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row>
    <row r="601" spans="1:29" ht="24" customHeight="1">
      <c r="A601" s="2"/>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row>
    <row r="602" spans="1:29" ht="24" customHeight="1">
      <c r="A602" s="2"/>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row>
    <row r="603" spans="1:29" ht="24" customHeight="1">
      <c r="A603" s="2"/>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row>
    <row r="604" spans="1:29" ht="24" customHeight="1">
      <c r="A604" s="2"/>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row>
    <row r="605" spans="1:29" ht="24" customHeight="1">
      <c r="A605" s="2"/>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row>
    <row r="606" spans="1:29" ht="24" customHeight="1">
      <c r="A606" s="2"/>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row>
    <row r="607" spans="1:29" ht="24" customHeight="1">
      <c r="A607" s="2"/>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row>
    <row r="608" spans="1:29" ht="24" customHeight="1">
      <c r="A608" s="2"/>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row>
    <row r="609" spans="1:29" ht="24" customHeight="1">
      <c r="A609" s="2"/>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row>
    <row r="610" spans="1:29" ht="24" customHeight="1">
      <c r="A610" s="2"/>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row>
    <row r="611" spans="1:29" ht="24" customHeight="1">
      <c r="A611" s="2"/>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row>
    <row r="612" spans="1:29" ht="24" customHeight="1">
      <c r="A612" s="2"/>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row>
    <row r="613" spans="1:29" ht="24" customHeight="1">
      <c r="A613" s="2"/>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row>
    <row r="614" spans="1:29" ht="24" customHeight="1">
      <c r="A614" s="2"/>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row>
    <row r="615" spans="1:29" ht="24" customHeight="1">
      <c r="A615" s="2"/>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row>
    <row r="616" spans="1:29" ht="24" customHeight="1">
      <c r="A616" s="2"/>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row>
    <row r="617" spans="1:29" ht="24" customHeight="1">
      <c r="A617" s="2"/>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row>
    <row r="618" spans="1:29" ht="24" customHeight="1">
      <c r="A618" s="2"/>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row>
    <row r="619" spans="1:29" ht="24" customHeight="1">
      <c r="A619" s="2"/>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row>
    <row r="620" spans="1:29" ht="24" customHeight="1">
      <c r="A620" s="2"/>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row>
    <row r="621" spans="1:29" ht="24" customHeight="1">
      <c r="A621" s="2"/>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row>
    <row r="622" spans="1:29" ht="24" customHeight="1">
      <c r="A622" s="2"/>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row>
    <row r="623" spans="1:29" ht="24" customHeight="1">
      <c r="A623" s="2"/>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row>
    <row r="624" spans="1:29" ht="24" customHeight="1">
      <c r="A624" s="2"/>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row>
    <row r="625" spans="1:29" ht="24" customHeight="1">
      <c r="A625" s="2"/>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row>
    <row r="626" spans="1:29" ht="24" customHeight="1">
      <c r="A626" s="2"/>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row>
    <row r="627" spans="1:29" ht="24" customHeight="1">
      <c r="A627" s="2"/>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row>
    <row r="628" spans="1:29" ht="24" customHeight="1">
      <c r="A628" s="2"/>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row>
    <row r="629" spans="1:29" ht="24" customHeight="1">
      <c r="A629" s="2"/>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row>
    <row r="630" spans="1:29" ht="24" customHeight="1">
      <c r="A630" s="2"/>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row>
    <row r="631" spans="1:29" ht="24" customHeight="1">
      <c r="A631" s="2"/>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row>
    <row r="632" spans="1:29" ht="24" customHeight="1">
      <c r="A632" s="2"/>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row>
    <row r="633" spans="1:29" ht="24" customHeight="1">
      <c r="A633" s="2"/>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row>
    <row r="634" spans="1:29" ht="24" customHeight="1">
      <c r="A634" s="2"/>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row>
    <row r="635" spans="1:29" ht="24" customHeight="1">
      <c r="A635" s="2"/>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row>
    <row r="636" spans="1:29" ht="24" customHeight="1">
      <c r="A636" s="2"/>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row>
    <row r="637" spans="1:29" ht="24" customHeight="1">
      <c r="A637" s="2"/>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row>
    <row r="638" spans="1:29" ht="24" customHeight="1">
      <c r="A638" s="2"/>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row>
    <row r="639" spans="1:29" ht="24" customHeight="1">
      <c r="A639" s="2"/>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row>
    <row r="640" spans="1:29" ht="24" customHeight="1">
      <c r="A640" s="2"/>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row>
    <row r="641" spans="1:29" ht="24" customHeight="1">
      <c r="A641" s="2"/>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row>
    <row r="642" spans="1:29" ht="24" customHeight="1">
      <c r="A642" s="2"/>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row>
    <row r="643" spans="1:29" ht="24" customHeight="1">
      <c r="A643" s="2"/>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row>
    <row r="644" spans="1:29" ht="24" customHeight="1">
      <c r="A644" s="2"/>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row>
    <row r="645" spans="1:29" ht="24" customHeight="1">
      <c r="A645" s="2"/>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row>
    <row r="646" spans="1:29" ht="24" customHeight="1">
      <c r="A646" s="2"/>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row>
    <row r="647" spans="1:29" ht="24" customHeight="1">
      <c r="A647" s="2"/>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row>
    <row r="648" spans="1:29" ht="24" customHeight="1">
      <c r="A648" s="2"/>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row>
    <row r="649" spans="1:29" ht="24" customHeight="1">
      <c r="A649" s="2"/>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row>
    <row r="650" spans="1:29" ht="24" customHeight="1">
      <c r="A650" s="2"/>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row>
    <row r="651" spans="1:29" ht="24" customHeight="1">
      <c r="A651" s="2"/>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row>
    <row r="652" spans="1:29" ht="24" customHeight="1">
      <c r="A652" s="2"/>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row>
    <row r="653" spans="1:29" ht="24" customHeight="1">
      <c r="A653" s="2"/>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row>
    <row r="654" spans="1:29" ht="24" customHeight="1">
      <c r="A654" s="2"/>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row>
    <row r="655" spans="1:29" ht="24" customHeight="1">
      <c r="A655" s="2"/>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row>
    <row r="656" spans="1:29" ht="24" customHeight="1">
      <c r="A656" s="2"/>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row>
    <row r="657" spans="1:29" ht="24" customHeight="1">
      <c r="A657" s="2"/>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row>
    <row r="658" spans="1:29" ht="24" customHeight="1">
      <c r="A658" s="2"/>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row>
    <row r="659" spans="1:29" ht="24" customHeight="1">
      <c r="A659" s="2"/>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row>
    <row r="660" spans="1:29" ht="24" customHeight="1">
      <c r="A660" s="2"/>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row>
    <row r="661" spans="1:29" ht="24" customHeight="1">
      <c r="A661" s="2"/>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row>
    <row r="662" spans="1:29" ht="24" customHeight="1">
      <c r="A662" s="2"/>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row>
    <row r="663" spans="1:29" ht="24" customHeight="1">
      <c r="A663" s="2"/>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row>
    <row r="664" spans="1:29" ht="24" customHeight="1">
      <c r="A664" s="2"/>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row>
    <row r="665" spans="1:29" ht="24" customHeight="1">
      <c r="A665" s="2"/>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row>
    <row r="666" spans="1:29" ht="24" customHeight="1">
      <c r="A666" s="2"/>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row>
    <row r="667" spans="1:29" ht="24" customHeight="1">
      <c r="A667" s="2"/>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row>
    <row r="668" spans="1:29" ht="24" customHeight="1">
      <c r="A668" s="2"/>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row>
    <row r="669" spans="1:29" ht="24" customHeight="1">
      <c r="A669" s="2"/>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row>
    <row r="670" spans="1:29" ht="24" customHeight="1">
      <c r="A670" s="2"/>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row>
    <row r="671" spans="1:29" ht="24" customHeight="1">
      <c r="A671" s="2"/>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row>
    <row r="672" spans="1:29" ht="24" customHeight="1">
      <c r="A672" s="2"/>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row>
    <row r="673" spans="1:29" ht="24" customHeight="1">
      <c r="A673" s="2"/>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row>
    <row r="674" spans="1:29" ht="24" customHeight="1">
      <c r="A674" s="2"/>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row>
    <row r="675" spans="1:29" ht="24" customHeight="1">
      <c r="A675" s="2"/>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row>
    <row r="676" spans="1:29" ht="24" customHeight="1">
      <c r="A676" s="2"/>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row>
    <row r="677" spans="1:29" ht="24" customHeight="1">
      <c r="A677" s="2"/>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row>
    <row r="678" spans="1:29" ht="24" customHeight="1">
      <c r="A678" s="2"/>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row>
    <row r="679" spans="1:29" ht="24" customHeight="1">
      <c r="A679" s="2"/>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row>
    <row r="680" spans="1:29" ht="24" customHeight="1">
      <c r="A680" s="2"/>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row>
    <row r="681" spans="1:29" ht="24" customHeight="1">
      <c r="A681" s="2"/>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row>
    <row r="682" spans="1:29" ht="24" customHeight="1">
      <c r="A682" s="2"/>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row>
    <row r="683" spans="1:29" ht="24" customHeight="1">
      <c r="A683" s="2"/>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row>
    <row r="684" spans="1:29" ht="24" customHeight="1">
      <c r="A684" s="2"/>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row>
    <row r="685" spans="1:29" ht="24" customHeight="1">
      <c r="A685" s="2"/>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row>
    <row r="686" spans="1:29" ht="24" customHeight="1">
      <c r="A686" s="2"/>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row>
    <row r="687" spans="1:29" ht="24" customHeight="1">
      <c r="A687" s="2"/>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row>
    <row r="688" spans="1:29" ht="24" customHeight="1">
      <c r="A688" s="2"/>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row>
    <row r="689" spans="1:29" ht="24" customHeight="1">
      <c r="A689" s="2"/>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row>
    <row r="690" spans="1:29" ht="24" customHeight="1">
      <c r="A690" s="2"/>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row>
    <row r="691" spans="1:29" ht="24" customHeight="1">
      <c r="A691" s="2"/>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row>
    <row r="692" spans="1:29" ht="24" customHeight="1">
      <c r="A692" s="2"/>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row>
    <row r="693" spans="1:29" ht="24" customHeight="1">
      <c r="A693" s="2"/>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row>
    <row r="694" spans="1:29" ht="24" customHeight="1">
      <c r="A694" s="2"/>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row>
    <row r="695" spans="1:29" ht="24" customHeight="1">
      <c r="A695" s="2"/>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row>
    <row r="696" spans="1:29" ht="24" customHeight="1">
      <c r="A696" s="2"/>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row>
    <row r="697" spans="1:29" ht="24" customHeight="1">
      <c r="A697" s="2"/>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row>
    <row r="698" spans="1:29" ht="24" customHeight="1">
      <c r="A698" s="2"/>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row>
    <row r="699" spans="1:29" ht="24" customHeight="1">
      <c r="A699" s="2"/>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row>
    <row r="700" spans="1:29" ht="24" customHeight="1">
      <c r="A700" s="2"/>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row>
    <row r="701" spans="1:29" ht="24" customHeight="1">
      <c r="A701" s="2"/>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row>
    <row r="702" spans="1:29" ht="24" customHeight="1">
      <c r="A702" s="2"/>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row>
    <row r="703" spans="1:29" ht="24" customHeight="1">
      <c r="A703" s="2"/>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row>
    <row r="704" spans="1:29" ht="24" customHeight="1">
      <c r="A704" s="2"/>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row>
    <row r="705" spans="1:29" ht="24" customHeight="1">
      <c r="A705" s="2"/>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row>
    <row r="706" spans="1:29" ht="24" customHeight="1">
      <c r="A706" s="2"/>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row>
    <row r="707" spans="1:29" ht="24" customHeight="1">
      <c r="A707" s="2"/>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row>
    <row r="708" spans="1:29" ht="24" customHeight="1">
      <c r="A708" s="2"/>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row>
    <row r="709" spans="1:29" ht="24" customHeight="1">
      <c r="A709" s="2"/>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row>
    <row r="710" spans="1:29" ht="24" customHeight="1">
      <c r="A710" s="2"/>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row>
    <row r="711" spans="1:29" ht="24" customHeight="1">
      <c r="A711" s="2"/>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row>
    <row r="712" spans="1:29" ht="24" customHeight="1">
      <c r="A712" s="2"/>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row>
    <row r="713" spans="1:29" ht="24" customHeight="1">
      <c r="A713" s="2"/>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row>
    <row r="714" spans="1:29" ht="24" customHeight="1">
      <c r="A714" s="2"/>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row>
    <row r="715" spans="1:29" ht="24" customHeight="1">
      <c r="A715" s="2"/>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row>
    <row r="716" spans="1:29" ht="24" customHeight="1">
      <c r="A716" s="2"/>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row>
    <row r="717" spans="1:29" ht="24" customHeight="1">
      <c r="A717" s="2"/>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row>
    <row r="718" spans="1:29" ht="24" customHeight="1">
      <c r="A718" s="2"/>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row>
    <row r="719" spans="1:29" ht="24" customHeight="1">
      <c r="A719" s="2"/>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row>
    <row r="720" spans="1:29" ht="24" customHeight="1">
      <c r="A720" s="2"/>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row>
    <row r="721" spans="1:29" ht="24" customHeight="1">
      <c r="A721" s="2"/>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row>
    <row r="722" spans="1:29" ht="24" customHeight="1">
      <c r="A722" s="2"/>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row>
    <row r="723" spans="1:29" ht="24" customHeight="1">
      <c r="A723" s="2"/>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row>
    <row r="724" spans="1:29" ht="24" customHeight="1">
      <c r="A724" s="2"/>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row>
    <row r="725" spans="1:29" ht="24" customHeight="1">
      <c r="A725" s="2"/>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row>
    <row r="726" spans="1:29" ht="24" customHeight="1">
      <c r="A726" s="2"/>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row>
    <row r="727" spans="1:29" ht="24" customHeight="1">
      <c r="A727" s="2"/>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row>
    <row r="728" spans="1:29" ht="24" customHeight="1">
      <c r="A728" s="2"/>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row>
    <row r="729" spans="1:29" ht="24" customHeight="1">
      <c r="A729" s="2"/>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row>
    <row r="730" spans="1:29" ht="24" customHeight="1">
      <c r="A730" s="2"/>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row>
    <row r="731" spans="1:29" ht="24" customHeight="1">
      <c r="A731" s="2"/>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row>
    <row r="732" spans="1:29" ht="24" customHeight="1">
      <c r="A732" s="2"/>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row>
    <row r="733" spans="1:29" ht="24" customHeight="1">
      <c r="A733" s="2"/>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row>
    <row r="734" spans="1:29" ht="24" customHeight="1">
      <c r="A734" s="2"/>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row>
    <row r="735" spans="1:29" ht="24" customHeight="1">
      <c r="A735" s="2"/>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row>
    <row r="736" spans="1:29" ht="24" customHeight="1">
      <c r="A736" s="2"/>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row>
    <row r="737" spans="1:29" ht="24" customHeight="1">
      <c r="A737" s="2"/>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row>
    <row r="738" spans="1:29" ht="24" customHeight="1">
      <c r="A738" s="2"/>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row>
    <row r="739" spans="1:29" ht="24" customHeight="1">
      <c r="A739" s="2"/>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row>
    <row r="740" spans="1:29" ht="24" customHeight="1">
      <c r="A740" s="2"/>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row>
    <row r="741" spans="1:29" ht="24" customHeight="1">
      <c r="A741" s="2"/>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row>
    <row r="742" spans="1:29" ht="24" customHeight="1">
      <c r="A742" s="2"/>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row>
    <row r="743" spans="1:29" ht="24" customHeight="1">
      <c r="A743" s="2"/>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row>
    <row r="744" spans="1:29" ht="24" customHeight="1">
      <c r="A744" s="2"/>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row>
    <row r="745" spans="1:29" ht="24" customHeight="1">
      <c r="A745" s="2"/>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row>
    <row r="746" spans="1:29" ht="24" customHeight="1">
      <c r="A746" s="2"/>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row>
    <row r="747" spans="1:29" ht="24" customHeight="1">
      <c r="A747" s="2"/>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row>
    <row r="748" spans="1:29" ht="24" customHeight="1">
      <c r="A748" s="2"/>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row>
    <row r="749" spans="1:29" ht="24" customHeight="1">
      <c r="A749" s="2"/>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row>
    <row r="750" spans="1:29" ht="24" customHeight="1">
      <c r="A750" s="2"/>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row>
    <row r="751" spans="1:29" ht="24" customHeight="1">
      <c r="A751" s="2"/>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row>
    <row r="752" spans="1:29" ht="24" customHeight="1">
      <c r="A752" s="2"/>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row>
    <row r="753" spans="1:29" ht="24" customHeight="1">
      <c r="A753" s="2"/>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row>
    <row r="754" spans="1:29" ht="24" customHeight="1">
      <c r="A754" s="2"/>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row>
    <row r="755" spans="1:29" ht="24" customHeight="1">
      <c r="A755" s="2"/>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row>
    <row r="756" spans="1:29" ht="24" customHeight="1">
      <c r="A756" s="2"/>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row>
    <row r="757" spans="1:29" ht="24" customHeight="1">
      <c r="A757" s="2"/>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row>
    <row r="758" spans="1:29" ht="24" customHeight="1">
      <c r="A758" s="2"/>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row>
    <row r="759" spans="1:29" ht="24" customHeight="1">
      <c r="A759" s="2"/>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row>
    <row r="760" spans="1:29" ht="24" customHeight="1">
      <c r="A760" s="2"/>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row>
    <row r="761" spans="1:29" ht="24" customHeight="1">
      <c r="A761" s="2"/>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row>
    <row r="762" spans="1:29" ht="24" customHeight="1">
      <c r="A762" s="2"/>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row>
    <row r="763" spans="1:29" ht="24" customHeight="1">
      <c r="A763" s="2"/>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row>
    <row r="764" spans="1:29" ht="24" customHeight="1">
      <c r="A764" s="2"/>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row>
    <row r="765" spans="1:29" ht="24" customHeight="1">
      <c r="A765" s="2"/>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row>
    <row r="766" spans="1:29" ht="24" customHeight="1">
      <c r="A766" s="2"/>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row>
    <row r="767" spans="1:29" ht="24" customHeight="1">
      <c r="A767" s="2"/>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row>
    <row r="768" spans="1:29" ht="24" customHeight="1">
      <c r="A768" s="2"/>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row>
    <row r="769" spans="1:29" ht="24" customHeight="1">
      <c r="A769" s="2"/>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row>
    <row r="770" spans="1:29" ht="24" customHeight="1">
      <c r="A770" s="2"/>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row>
    <row r="771" spans="1:29" ht="24" customHeight="1">
      <c r="A771" s="2"/>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row>
    <row r="772" spans="1:29" ht="24" customHeight="1">
      <c r="A772" s="2"/>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row>
    <row r="773" spans="1:29" ht="24" customHeight="1">
      <c r="A773" s="2"/>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row>
    <row r="774" spans="1:29" ht="24" customHeight="1">
      <c r="A774" s="2"/>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row>
    <row r="775" spans="1:29" ht="24" customHeight="1">
      <c r="A775" s="2"/>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row>
    <row r="776" spans="1:29" ht="24" customHeight="1">
      <c r="A776" s="2"/>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row>
    <row r="777" spans="1:29" ht="24" customHeight="1">
      <c r="A777" s="2"/>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row>
    <row r="778" spans="1:29" ht="24" customHeight="1">
      <c r="A778" s="2"/>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row>
    <row r="779" spans="1:29" ht="24" customHeight="1">
      <c r="A779" s="2"/>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row>
    <row r="780" spans="1:29" ht="24" customHeight="1">
      <c r="A780" s="2"/>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row>
    <row r="781" spans="1:29" ht="24" customHeight="1">
      <c r="A781" s="2"/>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row>
    <row r="782" spans="1:29" ht="24" customHeight="1">
      <c r="A782" s="2"/>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row>
    <row r="783" spans="1:29" ht="24" customHeight="1">
      <c r="A783" s="2"/>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row>
    <row r="784" spans="1:29" ht="24" customHeight="1">
      <c r="A784" s="2"/>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row>
    <row r="785" spans="1:29" ht="24" customHeight="1">
      <c r="A785" s="2"/>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row>
    <row r="786" spans="1:29" ht="24" customHeight="1">
      <c r="A786" s="2"/>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row>
    <row r="787" spans="1:29" ht="24" customHeight="1">
      <c r="A787" s="2"/>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row>
    <row r="788" spans="1:29" ht="24" customHeight="1">
      <c r="A788" s="2"/>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row>
    <row r="789" spans="1:29" ht="24" customHeight="1">
      <c r="A789" s="2"/>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row>
    <row r="790" spans="1:29" ht="24" customHeight="1">
      <c r="A790" s="2"/>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row>
    <row r="791" spans="1:29" ht="24" customHeight="1">
      <c r="A791" s="2"/>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row>
    <row r="792" spans="1:29" ht="24" customHeight="1">
      <c r="A792" s="2"/>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row>
    <row r="793" spans="1:29" ht="24" customHeight="1">
      <c r="A793" s="2"/>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row>
    <row r="794" spans="1:29" ht="24" customHeight="1">
      <c r="A794" s="2"/>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row>
    <row r="795" spans="1:29" ht="24" customHeight="1">
      <c r="A795" s="2"/>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row>
    <row r="796" spans="1:29" ht="24" customHeight="1">
      <c r="A796" s="2"/>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row>
    <row r="797" spans="1:29" ht="24" customHeight="1">
      <c r="A797" s="2"/>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row>
    <row r="798" spans="1:29" ht="24" customHeight="1">
      <c r="A798" s="2"/>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row>
    <row r="799" spans="1:29" ht="24" customHeight="1">
      <c r="A799" s="2"/>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row>
    <row r="800" spans="1:29" ht="24" customHeight="1">
      <c r="A800" s="2"/>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row>
    <row r="801" spans="1:29" ht="24" customHeight="1">
      <c r="A801" s="2"/>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row>
    <row r="802" spans="1:29" ht="24" customHeight="1">
      <c r="A802" s="2"/>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row>
    <row r="803" spans="1:29" ht="24" customHeight="1">
      <c r="A803" s="2"/>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row>
    <row r="804" spans="1:29" ht="24" customHeight="1">
      <c r="A804" s="2"/>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row>
    <row r="805" spans="1:29" ht="24" customHeight="1">
      <c r="A805" s="2"/>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row>
    <row r="806" spans="1:29" ht="24" customHeight="1">
      <c r="A806" s="2"/>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row>
    <row r="807" spans="1:29" ht="24" customHeight="1">
      <c r="A807" s="2"/>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row>
    <row r="808" spans="1:29" ht="24" customHeight="1">
      <c r="A808" s="2"/>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row>
    <row r="809" spans="1:29" ht="24" customHeight="1">
      <c r="A809" s="2"/>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row>
    <row r="810" spans="1:29" ht="24" customHeight="1">
      <c r="A810" s="2"/>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row>
    <row r="811" spans="1:29" ht="24" customHeight="1">
      <c r="A811" s="2"/>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row>
    <row r="812" spans="1:29" ht="24" customHeight="1">
      <c r="A812" s="2"/>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row>
    <row r="813" spans="1:29" ht="24" customHeight="1">
      <c r="A813" s="2"/>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row>
    <row r="814" spans="1:29" ht="24" customHeight="1">
      <c r="A814" s="2"/>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row>
    <row r="815" spans="1:29" ht="24" customHeight="1">
      <c r="A815" s="2"/>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row>
    <row r="816" spans="1:29" ht="24" customHeight="1">
      <c r="A816" s="2"/>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row>
    <row r="817" spans="1:29" ht="24" customHeight="1">
      <c r="A817" s="2"/>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row>
    <row r="818" spans="1:29" ht="24" customHeight="1">
      <c r="A818" s="2"/>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row>
    <row r="819" spans="1:29" ht="24" customHeight="1">
      <c r="A819" s="2"/>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row>
    <row r="820" spans="1:29" ht="24" customHeight="1">
      <c r="A820" s="2"/>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row>
    <row r="821" spans="1:29" ht="24" customHeight="1">
      <c r="A821" s="2"/>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row>
    <row r="822" spans="1:29" ht="24" customHeight="1">
      <c r="A822" s="2"/>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row>
    <row r="823" spans="1:29" ht="24" customHeight="1">
      <c r="A823" s="2"/>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row>
    <row r="824" spans="1:29" ht="24" customHeight="1">
      <c r="A824" s="2"/>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row>
    <row r="825" spans="1:29" ht="24" customHeight="1">
      <c r="A825" s="2"/>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row>
    <row r="826" spans="1:29" ht="24" customHeight="1">
      <c r="A826" s="2"/>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row>
    <row r="827" spans="1:29" ht="24" customHeight="1">
      <c r="A827" s="2"/>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row>
    <row r="828" spans="1:29" ht="24" customHeight="1">
      <c r="A828" s="2"/>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row>
    <row r="829" spans="1:29" ht="24" customHeight="1">
      <c r="A829" s="2"/>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row>
    <row r="830" spans="1:29" ht="24" customHeight="1">
      <c r="A830" s="2"/>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row>
    <row r="831" spans="1:29" ht="24" customHeight="1">
      <c r="A831" s="2"/>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row>
    <row r="832" spans="1:29" ht="24" customHeight="1">
      <c r="A832" s="2"/>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row>
    <row r="833" spans="1:29" ht="24" customHeight="1">
      <c r="A833" s="2"/>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row>
    <row r="834" spans="1:29" ht="24" customHeight="1">
      <c r="A834" s="2"/>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row>
    <row r="835" spans="1:29" ht="24" customHeight="1">
      <c r="A835" s="2"/>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row>
    <row r="836" spans="1:29" ht="24" customHeight="1">
      <c r="A836" s="2"/>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row>
    <row r="837" spans="1:29" ht="24" customHeight="1">
      <c r="A837" s="2"/>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row>
    <row r="838" spans="1:29" ht="24" customHeight="1">
      <c r="A838" s="2"/>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row>
    <row r="839" spans="1:29" ht="24" customHeight="1">
      <c r="A839" s="2"/>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row>
    <row r="840" spans="1:29" ht="24" customHeight="1">
      <c r="A840" s="2"/>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row>
    <row r="841" spans="1:29" ht="24" customHeight="1">
      <c r="A841" s="2"/>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row>
    <row r="842" spans="1:29" ht="24" customHeight="1">
      <c r="A842" s="2"/>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row>
    <row r="843" spans="1:29" ht="24" customHeight="1">
      <c r="A843" s="2"/>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row>
    <row r="844" spans="1:29" ht="24" customHeight="1">
      <c r="A844" s="2"/>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row>
    <row r="845" spans="1:29" ht="24" customHeight="1">
      <c r="A845" s="2"/>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row>
    <row r="846" spans="1:29" ht="24" customHeight="1">
      <c r="A846" s="2"/>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row>
    <row r="847" spans="1:29" ht="24" customHeight="1">
      <c r="A847" s="2"/>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row>
    <row r="848" spans="1:29" ht="24" customHeight="1">
      <c r="A848" s="2"/>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row>
    <row r="849" spans="1:29" ht="24" customHeight="1">
      <c r="A849" s="2"/>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row>
    <row r="850" spans="1:29" ht="24" customHeight="1">
      <c r="A850" s="2"/>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row>
    <row r="851" spans="1:29" ht="24" customHeight="1">
      <c r="A851" s="2"/>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row>
    <row r="852" spans="1:29" ht="24" customHeight="1">
      <c r="A852" s="2"/>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row>
    <row r="853" spans="1:29" ht="24" customHeight="1">
      <c r="A853" s="2"/>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row>
    <row r="854" spans="1:29" ht="24" customHeight="1">
      <c r="A854" s="2"/>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row>
    <row r="855" spans="1:29" ht="24" customHeight="1">
      <c r="A855" s="2"/>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row>
    <row r="856" spans="1:29" ht="24" customHeight="1">
      <c r="A856" s="2"/>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row>
    <row r="857" spans="1:29" ht="24" customHeight="1">
      <c r="A857" s="2"/>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row>
    <row r="858" spans="1:29" ht="24" customHeight="1">
      <c r="A858" s="2"/>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row>
    <row r="859" spans="1:29" ht="24" customHeight="1">
      <c r="A859" s="2"/>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row>
    <row r="860" spans="1:29" ht="24" customHeight="1">
      <c r="A860" s="2"/>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row>
    <row r="861" spans="1:29" ht="24" customHeight="1">
      <c r="A861" s="2"/>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row>
    <row r="862" spans="1:29" ht="24" customHeight="1">
      <c r="A862" s="2"/>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row>
    <row r="863" spans="1:29" ht="24" customHeight="1">
      <c r="A863" s="2"/>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row>
    <row r="864" spans="1:29" ht="24" customHeight="1">
      <c r="A864" s="2"/>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row>
    <row r="865" spans="1:29" ht="24" customHeight="1">
      <c r="A865" s="2"/>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row>
    <row r="866" spans="1:29" ht="24" customHeight="1">
      <c r="A866" s="2"/>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row>
    <row r="867" spans="1:29" ht="24" customHeight="1">
      <c r="A867" s="2"/>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row>
    <row r="868" spans="1:29" ht="24" customHeight="1">
      <c r="A868" s="2"/>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row>
    <row r="869" spans="1:29" ht="24" customHeight="1">
      <c r="A869" s="2"/>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row>
    <row r="870" spans="1:29" ht="24" customHeight="1">
      <c r="A870" s="2"/>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row>
    <row r="871" spans="1:29" ht="24" customHeight="1">
      <c r="A871" s="2"/>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row>
    <row r="872" spans="1:29" ht="24" customHeight="1">
      <c r="A872" s="2"/>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row>
    <row r="873" spans="1:29" ht="24" customHeight="1">
      <c r="A873" s="2"/>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row>
    <row r="874" spans="1:29" ht="24" customHeight="1">
      <c r="A874" s="2"/>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row>
    <row r="875" spans="1:29" ht="24" customHeight="1">
      <c r="A875" s="2"/>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row>
    <row r="876" spans="1:29" ht="24" customHeight="1">
      <c r="A876" s="2"/>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row>
    <row r="877" spans="1:29" ht="24" customHeight="1">
      <c r="A877" s="2"/>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row>
    <row r="878" spans="1:29" ht="24" customHeight="1">
      <c r="A878" s="2"/>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row>
    <row r="879" spans="1:29" ht="24" customHeight="1">
      <c r="A879" s="2"/>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row>
    <row r="880" spans="1:29" ht="24" customHeight="1">
      <c r="A880" s="2"/>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row>
    <row r="881" spans="1:29" ht="24" customHeight="1">
      <c r="A881" s="2"/>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row>
    <row r="882" spans="1:29" ht="24" customHeight="1">
      <c r="A882" s="2"/>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row>
    <row r="883" spans="1:29" ht="24" customHeight="1">
      <c r="A883" s="2"/>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row>
    <row r="884" spans="1:29" ht="24" customHeight="1">
      <c r="A884" s="2"/>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row>
    <row r="885" spans="1:29" ht="24" customHeight="1">
      <c r="A885" s="2"/>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row>
    <row r="886" spans="1:29" ht="24" customHeight="1">
      <c r="A886" s="2"/>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row>
    <row r="887" spans="1:29" ht="24" customHeight="1">
      <c r="A887" s="2"/>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row>
    <row r="888" spans="1:29" ht="24" customHeight="1">
      <c r="A888" s="2"/>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row>
    <row r="889" spans="1:29" ht="24" customHeight="1">
      <c r="A889" s="2"/>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row>
    <row r="890" spans="1:29" ht="24" customHeight="1">
      <c r="A890" s="2"/>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row>
    <row r="891" spans="1:29" ht="24" customHeight="1">
      <c r="A891" s="2"/>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row>
    <row r="892" spans="1:29" ht="24" customHeight="1">
      <c r="A892" s="2"/>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row>
    <row r="893" spans="1:29" ht="24" customHeight="1">
      <c r="A893" s="2"/>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row>
    <row r="894" spans="1:29" ht="24" customHeight="1">
      <c r="A894" s="2"/>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row>
    <row r="895" spans="1:29" ht="24" customHeight="1">
      <c r="A895" s="2"/>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row>
    <row r="896" spans="1:29" ht="24" customHeight="1">
      <c r="A896" s="2"/>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row>
    <row r="897" spans="1:29" ht="24" customHeight="1">
      <c r="A897" s="2"/>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row>
    <row r="898" spans="1:29" ht="24" customHeight="1">
      <c r="A898" s="2"/>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row>
    <row r="899" spans="1:29" ht="24" customHeight="1">
      <c r="A899" s="2"/>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row>
    <row r="900" spans="1:29" ht="24" customHeight="1">
      <c r="A900" s="2"/>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row>
    <row r="901" spans="1:29" ht="24" customHeight="1">
      <c r="A901" s="2"/>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row>
    <row r="902" spans="1:29" ht="24" customHeight="1">
      <c r="A902" s="2"/>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row>
    <row r="903" spans="1:29" ht="24" customHeight="1">
      <c r="A903" s="2"/>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row>
    <row r="904" spans="1:29" ht="24" customHeight="1">
      <c r="A904" s="2"/>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row>
    <row r="905" spans="1:29" ht="24" customHeight="1">
      <c r="A905" s="2"/>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row>
    <row r="906" spans="1:29" ht="24" customHeight="1">
      <c r="A906" s="2"/>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row>
    <row r="907" spans="1:29" ht="24" customHeight="1">
      <c r="A907" s="2"/>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row>
    <row r="908" spans="1:29" ht="24" customHeight="1">
      <c r="A908" s="2"/>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row>
    <row r="909" spans="1:29" ht="24" customHeight="1">
      <c r="A909" s="2"/>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row>
    <row r="910" spans="1:29" ht="24" customHeight="1">
      <c r="A910" s="2"/>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row>
    <row r="911" spans="1:29" ht="24" customHeight="1">
      <c r="A911" s="2"/>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row>
    <row r="912" spans="1:29" ht="24" customHeight="1">
      <c r="A912" s="2"/>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row>
    <row r="913" spans="1:29" ht="24" customHeight="1">
      <c r="A913" s="2"/>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row>
    <row r="914" spans="1:29" ht="24" customHeight="1">
      <c r="A914" s="2"/>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row>
    <row r="915" spans="1:29" ht="24" customHeight="1">
      <c r="A915" s="2"/>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row>
    <row r="916" spans="1:29" ht="24" customHeight="1">
      <c r="A916" s="2"/>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row>
    <row r="917" spans="1:29" ht="24" customHeight="1">
      <c r="A917" s="2"/>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row>
    <row r="918" spans="1:29" ht="24" customHeight="1">
      <c r="A918" s="2"/>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row>
    <row r="919" spans="1:29" ht="24" customHeight="1">
      <c r="A919" s="2"/>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row>
    <row r="920" spans="1:29" ht="24" customHeight="1">
      <c r="A920" s="2"/>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row>
    <row r="921" spans="1:29" ht="24" customHeight="1">
      <c r="A921" s="2"/>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row>
    <row r="922" spans="1:29" ht="24" customHeight="1">
      <c r="A922" s="2"/>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row>
    <row r="923" spans="1:29" ht="24" customHeight="1">
      <c r="A923" s="2"/>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row>
    <row r="924" spans="1:29" ht="24" customHeight="1">
      <c r="A924" s="2"/>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row>
    <row r="925" spans="1:29" ht="24" customHeight="1">
      <c r="A925" s="2"/>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row>
    <row r="926" spans="1:29" ht="24" customHeight="1">
      <c r="A926" s="2"/>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row>
    <row r="927" spans="1:29" ht="24" customHeight="1">
      <c r="A927" s="2"/>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row>
    <row r="928" spans="1:29" ht="24" customHeight="1">
      <c r="A928" s="2"/>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row>
    <row r="929" spans="1:29" ht="24" customHeight="1">
      <c r="A929" s="2"/>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row>
    <row r="930" spans="1:29" ht="24" customHeight="1">
      <c r="A930" s="2"/>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row>
    <row r="931" spans="1:29" ht="24" customHeight="1">
      <c r="A931" s="2"/>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row>
    <row r="932" spans="1:29" ht="24" customHeight="1">
      <c r="A932" s="2"/>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row>
    <row r="933" spans="1:29" ht="24" customHeight="1">
      <c r="A933" s="2"/>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row>
    <row r="934" spans="1:29" ht="24" customHeight="1">
      <c r="A934" s="2"/>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row>
    <row r="935" spans="1:29" ht="24" customHeight="1">
      <c r="A935" s="2"/>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row>
    <row r="936" spans="1:29" ht="24" customHeight="1">
      <c r="A936" s="2"/>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row>
    <row r="937" spans="1:29" ht="24" customHeight="1">
      <c r="A937" s="2"/>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row>
    <row r="938" spans="1:29" ht="24" customHeight="1">
      <c r="A938" s="2"/>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row>
    <row r="939" spans="1:29" ht="24" customHeight="1">
      <c r="A939" s="2"/>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row>
    <row r="940" spans="1:29" ht="24" customHeight="1">
      <c r="A940" s="2"/>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row>
    <row r="941" spans="1:29" ht="24" customHeight="1">
      <c r="A941" s="2"/>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row>
    <row r="942" spans="1:29" ht="24" customHeight="1">
      <c r="A942" s="2"/>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row>
    <row r="943" spans="1:29" ht="24" customHeight="1">
      <c r="A943" s="2"/>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row>
    <row r="944" spans="1:29" ht="24" customHeight="1">
      <c r="A944" s="2"/>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row>
    <row r="945" spans="1:29" ht="24" customHeight="1">
      <c r="A945" s="2"/>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row>
    <row r="946" spans="1:29" ht="24" customHeight="1">
      <c r="A946" s="2"/>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row>
    <row r="947" spans="1:29" ht="24" customHeight="1">
      <c r="A947" s="2"/>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row>
    <row r="948" spans="1:29" ht="24" customHeight="1">
      <c r="A948" s="2"/>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row>
    <row r="949" spans="1:29" ht="24" customHeight="1">
      <c r="A949" s="2"/>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row>
    <row r="950" spans="1:29" ht="24" customHeight="1">
      <c r="A950" s="2"/>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row>
    <row r="951" spans="1:29" ht="24" customHeight="1">
      <c r="A951" s="2"/>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row>
    <row r="952" spans="1:29" ht="24" customHeight="1">
      <c r="A952" s="2"/>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row>
    <row r="953" spans="1:29" ht="24" customHeight="1">
      <c r="A953" s="2"/>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row>
    <row r="954" spans="1:29" ht="24" customHeight="1">
      <c r="A954" s="2"/>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row>
    <row r="955" spans="1:29" ht="24" customHeight="1">
      <c r="A955" s="2"/>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row>
    <row r="956" spans="1:29" ht="24" customHeight="1">
      <c r="A956" s="2"/>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row>
    <row r="957" spans="1:29" ht="24" customHeight="1">
      <c r="A957" s="2"/>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row>
    <row r="958" spans="1:29" ht="24" customHeight="1">
      <c r="A958" s="2"/>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row>
    <row r="959" spans="1:29" ht="24" customHeight="1">
      <c r="A959" s="2"/>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row>
    <row r="960" spans="1:29" ht="24" customHeight="1">
      <c r="A960" s="2"/>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row>
    <row r="961" spans="1:29" ht="24" customHeight="1">
      <c r="A961" s="2"/>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row>
    <row r="962" spans="1:29" ht="24" customHeight="1">
      <c r="A962" s="2"/>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row>
    <row r="963" spans="1:29" ht="24" customHeight="1">
      <c r="A963" s="2"/>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row>
    <row r="964" spans="1:29" ht="24" customHeight="1">
      <c r="A964" s="2"/>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row>
    <row r="965" spans="1:29" ht="24" customHeight="1">
      <c r="A965" s="2"/>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row>
    <row r="966" spans="1:29" ht="24" customHeight="1">
      <c r="A966" s="2"/>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row>
    <row r="967" spans="1:29" ht="24" customHeight="1">
      <c r="A967" s="2"/>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row>
    <row r="968" spans="1:29" ht="24" customHeight="1">
      <c r="A968" s="2"/>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row>
    <row r="969" spans="1:29" ht="24" customHeight="1">
      <c r="A969" s="2"/>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row>
    <row r="970" spans="1:29" ht="24" customHeight="1">
      <c r="A970" s="2"/>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row>
    <row r="971" spans="1:29" ht="24" customHeight="1">
      <c r="A971" s="2"/>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row>
    <row r="972" spans="1:29" ht="24" customHeight="1">
      <c r="A972" s="2"/>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row>
    <row r="973" spans="1:29" ht="24" customHeight="1">
      <c r="A973" s="2"/>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row>
    <row r="974" spans="1:29" ht="24" customHeight="1">
      <c r="A974" s="2"/>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row>
    <row r="975" spans="1:29" ht="24" customHeight="1">
      <c r="A975" s="2"/>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row>
    <row r="976" spans="1:29" ht="24" customHeight="1">
      <c r="A976" s="2"/>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row>
    <row r="977" spans="1:29" ht="24" customHeight="1">
      <c r="A977" s="2"/>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row>
    <row r="978" spans="1:29" ht="24" customHeight="1">
      <c r="A978" s="2"/>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row>
    <row r="979" spans="1:29" ht="24" customHeight="1">
      <c r="A979" s="2"/>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row>
    <row r="980" spans="1:29" ht="24" customHeight="1">
      <c r="A980" s="2"/>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row>
    <row r="981" spans="1:29" ht="24" customHeight="1">
      <c r="A981" s="2"/>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row>
    <row r="982" spans="1:29" ht="24" customHeight="1">
      <c r="A982" s="2"/>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row>
    <row r="983" spans="1:29" ht="24" customHeight="1">
      <c r="A983" s="2"/>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row>
    <row r="984" spans="1:29" ht="24" customHeight="1">
      <c r="A984" s="2"/>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row>
    <row r="985" spans="1:29" ht="24" customHeight="1">
      <c r="A985" s="2"/>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row>
    <row r="986" spans="1:29" ht="24" customHeight="1">
      <c r="A986" s="2"/>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row>
    <row r="987" spans="1:29" ht="24" customHeight="1">
      <c r="A987" s="2"/>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row>
    <row r="988" spans="1:29" ht="24" customHeight="1">
      <c r="A988" s="2"/>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row>
    <row r="989" spans="1:29" ht="24" customHeight="1">
      <c r="A989" s="2"/>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row>
    <row r="990" spans="1:29" ht="24" customHeight="1">
      <c r="A990" s="2"/>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row>
    <row r="991" spans="1:29" ht="24" customHeight="1">
      <c r="A991" s="2"/>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row>
    <row r="992" spans="1:29" ht="24" customHeight="1">
      <c r="A992" s="2"/>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row>
    <row r="993" spans="1:29" ht="24" customHeight="1">
      <c r="A993" s="2"/>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row>
    <row r="994" spans="1:29" ht="24" customHeight="1">
      <c r="A994" s="2"/>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row>
    <row r="995" spans="1:29" ht="24" customHeight="1">
      <c r="A995" s="2"/>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row>
    <row r="996" spans="1:29" ht="24" customHeight="1">
      <c r="A996" s="2"/>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row>
    <row r="997" spans="1:29" ht="24" customHeight="1">
      <c r="A997" s="2"/>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row>
  </sheetData>
  <sheetProtection password="9B43" sheet="1" objects="1" scenarios="1" selectLockedCells="1" selectUnlockedCells="1"/>
  <mergeCells count="15">
    <mergeCell ref="N2:Q2"/>
    <mergeCell ref="N3:Q3"/>
    <mergeCell ref="N4:Q4"/>
    <mergeCell ref="N5:Q5"/>
    <mergeCell ref="A2:A3"/>
    <mergeCell ref="A4:A5"/>
    <mergeCell ref="A6:A7"/>
    <mergeCell ref="A8:A9"/>
    <mergeCell ref="A10:A11"/>
    <mergeCell ref="A12:A13"/>
    <mergeCell ref="A14:A15"/>
    <mergeCell ref="A16:A17"/>
    <mergeCell ref="A18:A19"/>
    <mergeCell ref="A20:A21"/>
    <mergeCell ref="A22:A23"/>
  </mergeCells>
  <phoneticPr fontId="27"/>
  <pageMargins left="0.7" right="0.7" top="0.75" bottom="0.75" header="0" footer="0"/>
  <pageSetup paperSize="9" scale="57"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3">
    <tabColor rgb="FFFF0000"/>
  </sheetPr>
  <dimension ref="A1:H126"/>
  <sheetViews>
    <sheetView view="pageBreakPreview" zoomScale="70" zoomScaleSheetLayoutView="70" workbookViewId="0">
      <selection activeCell="A31" sqref="A31:XFD31"/>
    </sheetView>
  </sheetViews>
  <sheetFormatPr defaultColWidth="9" defaultRowHeight="13.5"/>
  <cols>
    <col min="1" max="1" width="5.77734375" style="52" customWidth="1"/>
    <col min="2" max="2" width="15.109375" style="53" customWidth="1"/>
    <col min="3" max="4" width="5.109375" style="53" customWidth="1"/>
    <col min="5" max="5" width="72.44140625" style="53" bestFit="1" customWidth="1"/>
    <col min="6" max="6" width="116.21875" style="54" bestFit="1" customWidth="1"/>
    <col min="7" max="7" width="44.88671875" style="53" customWidth="1"/>
    <col min="8" max="8" width="14" style="53" customWidth="1"/>
    <col min="9" max="9" width="29.44140625" style="53" customWidth="1"/>
    <col min="10" max="16384" width="9" style="53"/>
  </cols>
  <sheetData>
    <row r="1" spans="1:8">
      <c r="F1" s="54">
        <v>1</v>
      </c>
      <c r="G1" s="53">
        <v>2</v>
      </c>
      <c r="H1" s="53">
        <v>3</v>
      </c>
    </row>
    <row r="2" spans="1:8">
      <c r="A2" s="55" t="s">
        <v>86</v>
      </c>
      <c r="B2" s="64"/>
      <c r="C2" s="64"/>
      <c r="D2" s="64"/>
      <c r="E2" s="73"/>
      <c r="F2" s="78" t="s">
        <v>265</v>
      </c>
      <c r="G2" s="63" t="s">
        <v>9</v>
      </c>
      <c r="H2" s="77" t="s">
        <v>264</v>
      </c>
    </row>
    <row r="3" spans="1:8" ht="32.25" customHeight="1">
      <c r="A3" s="56" t="s">
        <v>161</v>
      </c>
      <c r="B3" s="65" t="s">
        <v>154</v>
      </c>
      <c r="C3" s="55" t="s">
        <v>213</v>
      </c>
      <c r="D3" s="64"/>
      <c r="E3" s="74" t="s">
        <v>153</v>
      </c>
      <c r="F3" s="79" t="str">
        <f t="shared" ref="F3:F66" si="0">CONCATENATE(E3,G3)</f>
        <v>へき地医療支援機構運営事業1.都道府県が行う事業（直接補助）</v>
      </c>
      <c r="G3" s="81" t="s">
        <v>170</v>
      </c>
      <c r="H3" s="77" t="s">
        <v>18</v>
      </c>
    </row>
    <row r="4" spans="1:8" ht="32.25" customHeight="1">
      <c r="A4" s="57"/>
      <c r="B4" s="66"/>
      <c r="C4" s="55" t="s">
        <v>213</v>
      </c>
      <c r="D4" s="64"/>
      <c r="E4" s="74" t="s">
        <v>153</v>
      </c>
      <c r="F4" s="79" t="str">
        <f t="shared" si="0"/>
        <v>へき地医療支援機構運営事業2.沖縄県が行う事業（直接補助）</v>
      </c>
      <c r="G4" s="81" t="s">
        <v>167</v>
      </c>
      <c r="H4" s="77" t="s">
        <v>18</v>
      </c>
    </row>
    <row r="5" spans="1:8" ht="20.100000000000001" customHeight="1">
      <c r="A5" s="57"/>
      <c r="B5" s="66"/>
      <c r="C5" s="55" t="s">
        <v>7</v>
      </c>
      <c r="D5" s="64"/>
      <c r="E5" s="74" t="s">
        <v>157</v>
      </c>
      <c r="F5" s="79" t="str">
        <f t="shared" si="0"/>
        <v>へき地医療拠点病院運営事業1.都道府県が行う事業（直接補助）</v>
      </c>
      <c r="G5" s="81" t="s">
        <v>170</v>
      </c>
      <c r="H5" s="77" t="s">
        <v>18</v>
      </c>
    </row>
    <row r="6" spans="1:8" ht="20.100000000000001" customHeight="1">
      <c r="A6" s="57"/>
      <c r="B6" s="66"/>
      <c r="C6" s="55" t="s">
        <v>7</v>
      </c>
      <c r="D6" s="64"/>
      <c r="E6" s="74" t="s">
        <v>157</v>
      </c>
      <c r="F6" s="79" t="str">
        <f t="shared" si="0"/>
        <v>へき地医療拠点病院運営事業2.沖縄県が行う事業（直接補助）</v>
      </c>
      <c r="G6" s="81" t="s">
        <v>167</v>
      </c>
      <c r="H6" s="77" t="s">
        <v>18</v>
      </c>
    </row>
    <row r="7" spans="1:8" ht="20.100000000000001" customHeight="1">
      <c r="A7" s="57"/>
      <c r="B7" s="66"/>
      <c r="C7" s="55" t="s">
        <v>7</v>
      </c>
      <c r="D7" s="64"/>
      <c r="E7" s="74" t="s">
        <v>157</v>
      </c>
      <c r="F7" s="79" t="str">
        <f t="shared" si="0"/>
        <v>へき地医療拠点病院運営事業4.都道府県が公的5団体に補助する事業（5を除く）</v>
      </c>
      <c r="G7" s="82" t="s">
        <v>43</v>
      </c>
      <c r="H7" s="77" t="s">
        <v>244</v>
      </c>
    </row>
    <row r="8" spans="1:8" ht="20.100000000000001" customHeight="1">
      <c r="A8" s="57"/>
      <c r="B8" s="66"/>
      <c r="C8" s="55" t="s">
        <v>7</v>
      </c>
      <c r="D8" s="64"/>
      <c r="E8" s="74" t="s">
        <v>157</v>
      </c>
      <c r="F8" s="79" t="str">
        <f t="shared" si="0"/>
        <v>へき地医療拠点病院運営事業6.都道府県が補助する事業(4,5以外)</v>
      </c>
      <c r="G8" s="82" t="s">
        <v>136</v>
      </c>
      <c r="H8" s="77" t="s">
        <v>244</v>
      </c>
    </row>
    <row r="9" spans="1:8" ht="20.100000000000001" customHeight="1">
      <c r="A9" s="57"/>
      <c r="B9" s="66"/>
      <c r="C9" s="55" t="s">
        <v>289</v>
      </c>
      <c r="D9" s="64"/>
      <c r="E9" s="74" t="s">
        <v>149</v>
      </c>
      <c r="F9" s="79" t="str">
        <f t="shared" si="0"/>
        <v>へき地診療所運営事業1.都道府県が行う事業（直接補助）</v>
      </c>
      <c r="G9" s="81" t="s">
        <v>170</v>
      </c>
      <c r="H9" s="77" t="s">
        <v>254</v>
      </c>
    </row>
    <row r="10" spans="1:8" ht="20.100000000000001" customHeight="1">
      <c r="A10" s="57"/>
      <c r="B10" s="66"/>
      <c r="C10" s="55" t="s">
        <v>289</v>
      </c>
      <c r="D10" s="64"/>
      <c r="E10" s="74" t="s">
        <v>149</v>
      </c>
      <c r="F10" s="79" t="str">
        <f t="shared" si="0"/>
        <v>へき地診療所運営事業2.沖縄県が行う事業（直接補助）</v>
      </c>
      <c r="G10" s="81" t="s">
        <v>191</v>
      </c>
      <c r="H10" s="77" t="s">
        <v>254</v>
      </c>
    </row>
    <row r="11" spans="1:8" ht="20.100000000000001" customHeight="1">
      <c r="A11" s="57"/>
      <c r="B11" s="66"/>
      <c r="C11" s="55" t="s">
        <v>289</v>
      </c>
      <c r="D11" s="64"/>
      <c r="E11" s="74" t="s">
        <v>149</v>
      </c>
      <c r="F11" s="79" t="str">
        <f t="shared" si="0"/>
        <v>へき地診療所運営事業4.都道府県が公的5団体に補助する事業（5を除く）</v>
      </c>
      <c r="G11" s="82" t="s">
        <v>43</v>
      </c>
      <c r="H11" s="77" t="s">
        <v>207</v>
      </c>
    </row>
    <row r="12" spans="1:8" ht="20.100000000000001" customHeight="1">
      <c r="A12" s="57"/>
      <c r="B12" s="66"/>
      <c r="C12" s="55" t="s">
        <v>289</v>
      </c>
      <c r="D12" s="64"/>
      <c r="E12" s="74" t="s">
        <v>149</v>
      </c>
      <c r="F12" s="79" t="str">
        <f t="shared" si="0"/>
        <v>へき地診療所運営事業5.沖縄県が公的5団体に補助するへき地診療所運営事業</v>
      </c>
      <c r="G12" s="82" t="s">
        <v>198</v>
      </c>
      <c r="H12" s="77" t="s">
        <v>207</v>
      </c>
    </row>
    <row r="13" spans="1:8" ht="20.100000000000001" customHeight="1">
      <c r="A13" s="57"/>
      <c r="B13" s="66"/>
      <c r="C13" s="55" t="s">
        <v>289</v>
      </c>
      <c r="D13" s="64"/>
      <c r="E13" s="74" t="s">
        <v>149</v>
      </c>
      <c r="F13" s="79" t="str">
        <f t="shared" si="0"/>
        <v>へき地診療所運営事業6.都道府県が補助する事業(4,5以外)</v>
      </c>
      <c r="G13" s="82" t="s">
        <v>136</v>
      </c>
      <c r="H13" s="77" t="s">
        <v>207</v>
      </c>
    </row>
    <row r="14" spans="1:8" ht="20.100000000000001" customHeight="1">
      <c r="A14" s="57"/>
      <c r="B14" s="66"/>
      <c r="C14" s="55" t="s">
        <v>289</v>
      </c>
      <c r="D14" s="64"/>
      <c r="E14" s="74" t="s">
        <v>149</v>
      </c>
      <c r="F14" s="79" t="str">
        <f t="shared" si="0"/>
        <v>へき地診療所運営事業7.沖縄県が補助するへき地診療所運営事業(5以外)</v>
      </c>
      <c r="G14" s="83" t="s">
        <v>3</v>
      </c>
      <c r="H14" s="77" t="s">
        <v>207</v>
      </c>
    </row>
    <row r="15" spans="1:8" ht="20.100000000000001" customHeight="1">
      <c r="A15" s="57"/>
      <c r="B15" s="66"/>
      <c r="C15" s="55" t="s">
        <v>272</v>
      </c>
      <c r="D15" s="64"/>
      <c r="E15" s="74" t="s">
        <v>115</v>
      </c>
      <c r="F15" s="79" t="str">
        <f t="shared" si="0"/>
        <v>へき地巡回診療車（船）運営事業1.都道府県が行う事業（直接補助）</v>
      </c>
      <c r="G15" s="81" t="s">
        <v>170</v>
      </c>
      <c r="H15" s="77" t="s">
        <v>254</v>
      </c>
    </row>
    <row r="16" spans="1:8" ht="20.100000000000001" customHeight="1">
      <c r="A16" s="57"/>
      <c r="B16" s="66"/>
      <c r="C16" s="55" t="s">
        <v>272</v>
      </c>
      <c r="D16" s="64"/>
      <c r="E16" s="74" t="s">
        <v>115</v>
      </c>
      <c r="F16" s="79" t="str">
        <f t="shared" si="0"/>
        <v>へき地巡回診療車（船）運営事業2.沖縄県が行う事業（直接補助）</v>
      </c>
      <c r="G16" s="81" t="s">
        <v>191</v>
      </c>
      <c r="H16" s="77" t="s">
        <v>254</v>
      </c>
    </row>
    <row r="17" spans="1:8" ht="20.100000000000001" customHeight="1">
      <c r="A17" s="57"/>
      <c r="B17" s="66"/>
      <c r="C17" s="55" t="s">
        <v>272</v>
      </c>
      <c r="D17" s="64"/>
      <c r="E17" s="74" t="s">
        <v>115</v>
      </c>
      <c r="F17" s="79" t="str">
        <f t="shared" si="0"/>
        <v>へき地巡回診療車（船）運営事業3.その他（1.2.以外への直接補助）</v>
      </c>
      <c r="G17" s="84" t="s">
        <v>192</v>
      </c>
      <c r="H17" s="77" t="s">
        <v>254</v>
      </c>
    </row>
    <row r="18" spans="1:8" ht="20.100000000000001" customHeight="1">
      <c r="A18" s="57"/>
      <c r="B18" s="66"/>
      <c r="C18" s="55" t="s">
        <v>272</v>
      </c>
      <c r="D18" s="64"/>
      <c r="E18" s="74" t="s">
        <v>115</v>
      </c>
      <c r="F18" s="79" t="str">
        <f t="shared" si="0"/>
        <v>へき地巡回診療車（船）運営事業4.都道府県が公的5団体に補助する事業（5を除く）</v>
      </c>
      <c r="G18" s="82" t="s">
        <v>43</v>
      </c>
      <c r="H18" s="77" t="s">
        <v>207</v>
      </c>
    </row>
    <row r="19" spans="1:8" ht="20.100000000000001" customHeight="1">
      <c r="A19" s="57"/>
      <c r="B19" s="66"/>
      <c r="C19" s="55" t="s">
        <v>272</v>
      </c>
      <c r="D19" s="64"/>
      <c r="E19" s="74" t="s">
        <v>115</v>
      </c>
      <c r="F19" s="79" t="str">
        <f t="shared" si="0"/>
        <v>へき地巡回診療車（船）運営事業6.都道府県が補助する事業(4,5以外)</v>
      </c>
      <c r="G19" s="82" t="s">
        <v>136</v>
      </c>
      <c r="H19" s="77" t="s">
        <v>260</v>
      </c>
    </row>
    <row r="20" spans="1:8" ht="20.100000000000001" customHeight="1">
      <c r="A20" s="57"/>
      <c r="B20" s="66"/>
      <c r="C20" s="55" t="s">
        <v>290</v>
      </c>
      <c r="D20" s="64"/>
      <c r="E20" s="74" t="s">
        <v>150</v>
      </c>
      <c r="F20" s="79" t="str">
        <f t="shared" si="0"/>
        <v>巡回診療航空機運営事業1.都道府県が行う事業（直接補助）</v>
      </c>
      <c r="G20" s="81" t="s">
        <v>170</v>
      </c>
      <c r="H20" s="77" t="s">
        <v>254</v>
      </c>
    </row>
    <row r="21" spans="1:8" ht="20.100000000000001" customHeight="1">
      <c r="A21" s="57"/>
      <c r="B21" s="66"/>
      <c r="C21" s="55" t="s">
        <v>290</v>
      </c>
      <c r="D21" s="64"/>
      <c r="E21" s="74" t="s">
        <v>150</v>
      </c>
      <c r="F21" s="79" t="str">
        <f t="shared" si="0"/>
        <v>巡回診療航空機運営事業2.沖縄県が行う事業（直接補助）</v>
      </c>
      <c r="G21" s="81" t="s">
        <v>191</v>
      </c>
      <c r="H21" s="77" t="s">
        <v>254</v>
      </c>
    </row>
    <row r="22" spans="1:8" ht="20.100000000000001" customHeight="1">
      <c r="A22" s="57"/>
      <c r="B22" s="66"/>
      <c r="C22" s="55" t="s">
        <v>290</v>
      </c>
      <c r="D22" s="64"/>
      <c r="E22" s="74" t="s">
        <v>150</v>
      </c>
      <c r="F22" s="79" t="str">
        <f t="shared" si="0"/>
        <v>巡回診療航空機運営事業4.都道府県が公的5団体に補助する事業（5を除く）</v>
      </c>
      <c r="G22" s="82" t="s">
        <v>43</v>
      </c>
      <c r="H22" s="77" t="s">
        <v>260</v>
      </c>
    </row>
    <row r="23" spans="1:8" ht="20.100000000000001" customHeight="1">
      <c r="A23" s="57"/>
      <c r="B23" s="66"/>
      <c r="C23" s="55" t="s">
        <v>290</v>
      </c>
      <c r="D23" s="64"/>
      <c r="E23" s="74" t="s">
        <v>150</v>
      </c>
      <c r="F23" s="79" t="str">
        <f t="shared" si="0"/>
        <v>巡回診療航空機運営事業6.都道府県が補助する事業(4,5以外)</v>
      </c>
      <c r="G23" s="82" t="s">
        <v>136</v>
      </c>
      <c r="H23" s="77" t="s">
        <v>260</v>
      </c>
    </row>
    <row r="24" spans="1:8" ht="20.100000000000001" customHeight="1">
      <c r="A24" s="57"/>
      <c r="B24" s="66"/>
      <c r="C24" s="55" t="s">
        <v>54</v>
      </c>
      <c r="D24" s="64"/>
      <c r="E24" s="74" t="s">
        <v>81</v>
      </c>
      <c r="F24" s="79" t="str">
        <f t="shared" si="0"/>
        <v>離島歯科診療班派遣事業1.都道府県が行う事業（直接補助）</v>
      </c>
      <c r="G24" s="81" t="s">
        <v>170</v>
      </c>
      <c r="H24" s="77" t="s">
        <v>254</v>
      </c>
    </row>
    <row r="25" spans="1:8" ht="20.100000000000001" customHeight="1">
      <c r="A25" s="57"/>
      <c r="B25" s="66"/>
      <c r="C25" s="55" t="s">
        <v>54</v>
      </c>
      <c r="D25" s="64"/>
      <c r="E25" s="74" t="s">
        <v>81</v>
      </c>
      <c r="F25" s="79" t="str">
        <f t="shared" si="0"/>
        <v>離島歯科診療班派遣事業2.沖縄県が行う事業（直接補助）</v>
      </c>
      <c r="G25" s="81" t="s">
        <v>191</v>
      </c>
      <c r="H25" s="77" t="s">
        <v>254</v>
      </c>
    </row>
    <row r="26" spans="1:8" ht="20.100000000000001" customHeight="1">
      <c r="A26" s="57"/>
      <c r="B26" s="66"/>
      <c r="C26" s="55" t="s">
        <v>291</v>
      </c>
      <c r="D26" s="64"/>
      <c r="E26" s="74" t="s">
        <v>23</v>
      </c>
      <c r="F26" s="79" t="str">
        <f t="shared" si="0"/>
        <v>へき地保健指導所運営事業1.都道府県が行う事業（直接補助）</v>
      </c>
      <c r="G26" s="81" t="s">
        <v>170</v>
      </c>
      <c r="H26" s="77" t="s">
        <v>18</v>
      </c>
    </row>
    <row r="27" spans="1:8" ht="20.100000000000001" customHeight="1">
      <c r="A27" s="57"/>
      <c r="B27" s="66"/>
      <c r="C27" s="55" t="s">
        <v>291</v>
      </c>
      <c r="D27" s="64"/>
      <c r="E27" s="74" t="s">
        <v>23</v>
      </c>
      <c r="F27" s="79" t="str">
        <f t="shared" si="0"/>
        <v>へき地保健指導所運営事業2.沖縄県が行う事業（直接補助）</v>
      </c>
      <c r="G27" s="81" t="s">
        <v>191</v>
      </c>
      <c r="H27" s="77" t="s">
        <v>18</v>
      </c>
    </row>
    <row r="28" spans="1:8" ht="20.100000000000001" customHeight="1">
      <c r="A28" s="57"/>
      <c r="B28" s="66"/>
      <c r="C28" s="55" t="s">
        <v>291</v>
      </c>
      <c r="D28" s="64"/>
      <c r="E28" s="74" t="s">
        <v>23</v>
      </c>
      <c r="F28" s="79" t="str">
        <f t="shared" si="0"/>
        <v>へき地保健指導所運営事業6.都道府県が補助する事業(4,5以外)</v>
      </c>
      <c r="G28" s="82" t="s">
        <v>136</v>
      </c>
      <c r="H28" s="77" t="s">
        <v>130</v>
      </c>
    </row>
    <row r="29" spans="1:8" ht="20.100000000000001" customHeight="1">
      <c r="A29" s="57"/>
      <c r="B29" s="66"/>
      <c r="C29" s="55" t="s">
        <v>273</v>
      </c>
      <c r="D29" s="64"/>
      <c r="E29" s="74" t="s">
        <v>76</v>
      </c>
      <c r="F29" s="79" t="str">
        <f t="shared" si="0"/>
        <v>へき地患者輸送車（艇）、メディカルジェット（へき地患者輸送航空機）運行支援事業1.都道府県が行う事業（直接補助）</v>
      </c>
      <c r="G29" s="81" t="s">
        <v>170</v>
      </c>
      <c r="H29" s="77" t="s">
        <v>254</v>
      </c>
    </row>
    <row r="30" spans="1:8" ht="20.100000000000001" customHeight="1">
      <c r="A30" s="57"/>
      <c r="B30" s="66"/>
      <c r="C30" s="55" t="s">
        <v>273</v>
      </c>
      <c r="D30" s="64"/>
      <c r="E30" s="74" t="s">
        <v>76</v>
      </c>
      <c r="F30" s="79" t="str">
        <f t="shared" si="0"/>
        <v>へき地患者輸送車（艇）、メディカルジェット（へき地患者輸送航空機）運行支援事業2.沖縄県が行う事業（直接補助）</v>
      </c>
      <c r="G30" s="81" t="s">
        <v>191</v>
      </c>
      <c r="H30" s="77" t="s">
        <v>254</v>
      </c>
    </row>
    <row r="31" spans="1:8" ht="20.100000000000001" customHeight="1">
      <c r="A31" s="57"/>
      <c r="B31" s="66"/>
      <c r="C31" s="55" t="s">
        <v>273</v>
      </c>
      <c r="D31" s="64"/>
      <c r="E31" s="74" t="s">
        <v>76</v>
      </c>
      <c r="F31" s="79" t="str">
        <f t="shared" si="0"/>
        <v>へき地患者輸送車（艇）、メディカルジェット（へき地患者輸送航空機）運行支援事業4.都道府県が公的5団体に補助する事業（5を除く）</v>
      </c>
      <c r="G31" s="82" t="s">
        <v>43</v>
      </c>
      <c r="H31" s="77" t="s">
        <v>207</v>
      </c>
    </row>
    <row r="32" spans="1:8" ht="20.100000000000001" customHeight="1">
      <c r="A32" s="57"/>
      <c r="B32" s="66"/>
      <c r="C32" s="55" t="s">
        <v>273</v>
      </c>
      <c r="D32" s="64"/>
      <c r="E32" s="74" t="s">
        <v>76</v>
      </c>
      <c r="F32" s="79" t="str">
        <f t="shared" si="0"/>
        <v>へき地患者輸送車（艇）、メディカルジェット（へき地患者輸送航空機）運行支援事業6.都道府県が補助する事業(4,5以外)</v>
      </c>
      <c r="G32" s="82" t="s">
        <v>136</v>
      </c>
      <c r="H32" s="77" t="s">
        <v>260</v>
      </c>
    </row>
    <row r="33" spans="1:8" ht="20.100000000000001" customHeight="1">
      <c r="A33" s="57"/>
      <c r="B33" s="66"/>
      <c r="C33" s="71" t="s">
        <v>292</v>
      </c>
      <c r="D33" s="72"/>
      <c r="E33" s="75" t="s">
        <v>33</v>
      </c>
      <c r="F33" s="79" t="str">
        <f t="shared" si="0"/>
        <v>へき地診療所医師派遣強化事業1.都道府県が行う事業（直接補助）</v>
      </c>
      <c r="G33" s="81" t="s">
        <v>170</v>
      </c>
      <c r="H33" s="77" t="s">
        <v>254</v>
      </c>
    </row>
    <row r="34" spans="1:8" ht="20.100000000000001" customHeight="1">
      <c r="A34" s="57"/>
      <c r="B34" s="66"/>
      <c r="C34" s="71" t="s">
        <v>292</v>
      </c>
      <c r="D34" s="72"/>
      <c r="E34" s="75" t="s">
        <v>33</v>
      </c>
      <c r="F34" s="79" t="str">
        <f t="shared" si="0"/>
        <v>へき地診療所医師派遣強化事業2.沖縄県が行う事業（直接補助）</v>
      </c>
      <c r="G34" s="81" t="s">
        <v>191</v>
      </c>
      <c r="H34" s="77" t="s">
        <v>254</v>
      </c>
    </row>
    <row r="35" spans="1:8" ht="20.100000000000001" customHeight="1">
      <c r="A35" s="57"/>
      <c r="B35" s="66"/>
      <c r="C35" s="71" t="s">
        <v>292</v>
      </c>
      <c r="D35" s="72"/>
      <c r="E35" s="75" t="s">
        <v>33</v>
      </c>
      <c r="F35" s="79" t="str">
        <f t="shared" si="0"/>
        <v>へき地診療所医師派遣強化事業4.都道府県が公的5団体に補助する事業（5を除く）</v>
      </c>
      <c r="G35" s="82" t="s">
        <v>43</v>
      </c>
      <c r="H35" s="77" t="s">
        <v>207</v>
      </c>
    </row>
    <row r="36" spans="1:8" ht="20.100000000000001" customHeight="1">
      <c r="A36" s="58"/>
      <c r="B36" s="67"/>
      <c r="C36" s="71" t="s">
        <v>292</v>
      </c>
      <c r="D36" s="72"/>
      <c r="E36" s="75" t="s">
        <v>33</v>
      </c>
      <c r="F36" s="79" t="str">
        <f t="shared" si="0"/>
        <v>へき地診療所医師派遣強化事業6.都道府県が補助する事業(4,5以外)</v>
      </c>
      <c r="G36" s="82" t="s">
        <v>136</v>
      </c>
      <c r="H36" s="77" t="s">
        <v>207</v>
      </c>
    </row>
    <row r="37" spans="1:8" ht="20.100000000000001" customHeight="1">
      <c r="A37" s="56" t="s">
        <v>163</v>
      </c>
      <c r="B37" s="65" t="s">
        <v>47</v>
      </c>
      <c r="C37" s="55" t="s">
        <v>213</v>
      </c>
      <c r="D37" s="64"/>
      <c r="E37" s="74" t="s">
        <v>89</v>
      </c>
      <c r="F37" s="79" t="str">
        <f t="shared" si="0"/>
        <v>メディカルコントロール体制強化事業1.都道府県が行う事業（直接補助）</v>
      </c>
      <c r="G37" s="81" t="s">
        <v>170</v>
      </c>
      <c r="H37" s="77" t="s">
        <v>18</v>
      </c>
    </row>
    <row r="38" spans="1:8" ht="20.100000000000001" customHeight="1">
      <c r="A38" s="57"/>
      <c r="B38" s="66"/>
      <c r="C38" s="55" t="s">
        <v>213</v>
      </c>
      <c r="D38" s="64"/>
      <c r="E38" s="74" t="s">
        <v>89</v>
      </c>
      <c r="F38" s="79" t="str">
        <f t="shared" si="0"/>
        <v>メディカルコントロール体制強化事業2.沖縄県が行う事業（直接補助）</v>
      </c>
      <c r="G38" s="81" t="s">
        <v>191</v>
      </c>
      <c r="H38" s="77" t="s">
        <v>18</v>
      </c>
    </row>
    <row r="39" spans="1:8" ht="20.100000000000001" customHeight="1">
      <c r="A39" s="57"/>
      <c r="B39" s="66"/>
      <c r="C39" s="55" t="s">
        <v>7</v>
      </c>
      <c r="D39" s="64"/>
      <c r="E39" s="74" t="s">
        <v>102</v>
      </c>
      <c r="F39" s="79" t="str">
        <f t="shared" si="0"/>
        <v>搬送困難事例受入医療機関支援事業1.都道府県が行う事業（直接補助）</v>
      </c>
      <c r="G39" s="81" t="s">
        <v>170</v>
      </c>
      <c r="H39" s="77" t="s">
        <v>18</v>
      </c>
    </row>
    <row r="40" spans="1:8" ht="20.100000000000001" customHeight="1">
      <c r="A40" s="57"/>
      <c r="B40" s="66"/>
      <c r="C40" s="55" t="s">
        <v>7</v>
      </c>
      <c r="D40" s="64"/>
      <c r="E40" s="74" t="s">
        <v>102</v>
      </c>
      <c r="F40" s="79" t="str">
        <f t="shared" si="0"/>
        <v>搬送困難事例受入医療機関支援事業2.沖縄県が行う事業（直接補助）</v>
      </c>
      <c r="G40" s="81" t="s">
        <v>191</v>
      </c>
      <c r="H40" s="77" t="s">
        <v>18</v>
      </c>
    </row>
    <row r="41" spans="1:8" ht="20.100000000000001" customHeight="1">
      <c r="A41" s="57"/>
      <c r="B41" s="66"/>
      <c r="C41" s="55" t="s">
        <v>7</v>
      </c>
      <c r="D41" s="64"/>
      <c r="E41" s="74" t="s">
        <v>102</v>
      </c>
      <c r="F41" s="79" t="str">
        <f t="shared" si="0"/>
        <v>搬送困難事例受入医療機関支援事業4.都道府県が公的5団体に補助する事業（5を除く）</v>
      </c>
      <c r="G41" s="82" t="s">
        <v>43</v>
      </c>
      <c r="H41" s="77" t="s">
        <v>130</v>
      </c>
    </row>
    <row r="42" spans="1:8" ht="20.100000000000001" customHeight="1">
      <c r="A42" s="57"/>
      <c r="B42" s="66"/>
      <c r="C42" s="55" t="s">
        <v>7</v>
      </c>
      <c r="D42" s="64"/>
      <c r="E42" s="74" t="s">
        <v>102</v>
      </c>
      <c r="F42" s="79" t="str">
        <f t="shared" si="0"/>
        <v>搬送困難事例受入医療機関支援事業6.都道府県が補助する事業(4,5以外)</v>
      </c>
      <c r="G42" s="82" t="s">
        <v>136</v>
      </c>
      <c r="H42" s="77" t="s">
        <v>130</v>
      </c>
    </row>
    <row r="43" spans="1:8" ht="20.100000000000001" customHeight="1">
      <c r="A43" s="57"/>
      <c r="B43" s="66"/>
      <c r="C43" s="55" t="s">
        <v>289</v>
      </c>
      <c r="D43" s="64"/>
      <c r="E43" s="74" t="s">
        <v>71</v>
      </c>
      <c r="F43" s="79" t="str">
        <f t="shared" si="0"/>
        <v>Tele-ICU体制整備促進事業1.都道府県が行う事業（直接補助）</v>
      </c>
      <c r="G43" s="81" t="s">
        <v>170</v>
      </c>
      <c r="H43" s="77" t="s">
        <v>18</v>
      </c>
    </row>
    <row r="44" spans="1:8" ht="20.100000000000001" customHeight="1">
      <c r="A44" s="57"/>
      <c r="B44" s="66"/>
      <c r="C44" s="55" t="s">
        <v>289</v>
      </c>
      <c r="D44" s="64"/>
      <c r="E44" s="74" t="s">
        <v>71</v>
      </c>
      <c r="F44" s="79" t="str">
        <f t="shared" si="0"/>
        <v>Tele-ICU体制整備促進事業2.沖縄県が行う事業（直接補助）</v>
      </c>
      <c r="G44" s="81" t="s">
        <v>191</v>
      </c>
      <c r="H44" s="77" t="s">
        <v>18</v>
      </c>
    </row>
    <row r="45" spans="1:8" ht="20.100000000000001" customHeight="1">
      <c r="A45" s="57"/>
      <c r="B45" s="66"/>
      <c r="C45" s="55" t="s">
        <v>289</v>
      </c>
      <c r="D45" s="64"/>
      <c r="E45" s="74" t="s">
        <v>71</v>
      </c>
      <c r="F45" s="79" t="str">
        <f t="shared" si="0"/>
        <v>Tele-ICU体制整備促進事業4.都道府県が公的5団体に補助する事業（5を除く）</v>
      </c>
      <c r="G45" s="82" t="s">
        <v>43</v>
      </c>
      <c r="H45" s="77" t="s">
        <v>130</v>
      </c>
    </row>
    <row r="46" spans="1:8" ht="20.100000000000001" customHeight="1">
      <c r="A46" s="57"/>
      <c r="B46" s="66"/>
      <c r="C46" s="55" t="s">
        <v>289</v>
      </c>
      <c r="D46" s="64"/>
      <c r="E46" s="74" t="s">
        <v>71</v>
      </c>
      <c r="F46" s="79" t="str">
        <f t="shared" si="0"/>
        <v>Tele-ICU体制整備促進事業6.都道府県が補助する事業(4,5以外)</v>
      </c>
      <c r="G46" s="82" t="s">
        <v>136</v>
      </c>
      <c r="H46" s="77" t="s">
        <v>130</v>
      </c>
    </row>
    <row r="47" spans="1:8" ht="20.100000000000001" customHeight="1">
      <c r="A47" s="57"/>
      <c r="B47" s="66"/>
      <c r="C47" s="55" t="s">
        <v>272</v>
      </c>
      <c r="D47" s="64"/>
      <c r="E47" s="74" t="s">
        <v>144</v>
      </c>
      <c r="F47" s="79" t="str">
        <f t="shared" si="0"/>
        <v>病院救急車活用モデル事業1.都道府県が行う事業（直接補助）</v>
      </c>
      <c r="G47" s="81" t="s">
        <v>170</v>
      </c>
      <c r="H47" s="77" t="s">
        <v>18</v>
      </c>
    </row>
    <row r="48" spans="1:8" ht="20.100000000000001" customHeight="1">
      <c r="A48" s="57"/>
      <c r="B48" s="66"/>
      <c r="C48" s="55" t="s">
        <v>272</v>
      </c>
      <c r="D48" s="64"/>
      <c r="E48" s="74" t="s">
        <v>144</v>
      </c>
      <c r="F48" s="79" t="str">
        <f t="shared" si="0"/>
        <v>病院救急車活用モデル事業2.沖縄県が行う事業（直接補助）</v>
      </c>
      <c r="G48" s="81" t="s">
        <v>191</v>
      </c>
      <c r="H48" s="77" t="s">
        <v>18</v>
      </c>
    </row>
    <row r="49" spans="1:8" ht="20.100000000000001" customHeight="1">
      <c r="A49" s="57"/>
      <c r="B49" s="66"/>
      <c r="C49" s="55" t="s">
        <v>272</v>
      </c>
      <c r="D49" s="64"/>
      <c r="E49" s="74" t="s">
        <v>144</v>
      </c>
      <c r="F49" s="79" t="str">
        <f t="shared" si="0"/>
        <v>病院救急車活用モデル事業4.都道府県が公的5団体に補助する事業（5を除く）</v>
      </c>
      <c r="G49" s="82" t="s">
        <v>43</v>
      </c>
      <c r="H49" s="77" t="s">
        <v>130</v>
      </c>
    </row>
    <row r="50" spans="1:8" ht="20.100000000000001" customHeight="1">
      <c r="A50" s="57"/>
      <c r="B50" s="67"/>
      <c r="C50" s="55" t="s">
        <v>272</v>
      </c>
      <c r="D50" s="64"/>
      <c r="E50" s="74" t="s">
        <v>144</v>
      </c>
      <c r="F50" s="79" t="str">
        <f t="shared" si="0"/>
        <v>病院救急車活用モデル事業6.都道府県が補助する事業(4,5以外)</v>
      </c>
      <c r="G50" s="82" t="s">
        <v>136</v>
      </c>
      <c r="H50" s="77" t="s">
        <v>130</v>
      </c>
    </row>
    <row r="51" spans="1:8" ht="20.100000000000001" customHeight="1">
      <c r="A51" s="56" t="s">
        <v>51</v>
      </c>
      <c r="B51" s="65" t="s">
        <v>83</v>
      </c>
      <c r="C51" s="55" t="s">
        <v>213</v>
      </c>
      <c r="D51" s="64"/>
      <c r="E51" s="74" t="s">
        <v>37</v>
      </c>
      <c r="F51" s="79" t="str">
        <f t="shared" si="0"/>
        <v>医療施設耐震化促進事業6.都道府県が補助する事業(4,5以外)</v>
      </c>
      <c r="G51" s="82" t="s">
        <v>136</v>
      </c>
      <c r="H51" s="77" t="s">
        <v>251</v>
      </c>
    </row>
    <row r="52" spans="1:8" ht="20.100000000000001" customHeight="1">
      <c r="A52" s="57"/>
      <c r="B52" s="66"/>
      <c r="C52" s="55" t="s">
        <v>7</v>
      </c>
      <c r="D52" s="64"/>
      <c r="E52" s="74" t="s">
        <v>12</v>
      </c>
      <c r="F52" s="79" t="str">
        <f t="shared" si="0"/>
        <v>防災訓練等参加支援事業1.都道府県が行う事業（直接補助）</v>
      </c>
      <c r="G52" s="81" t="s">
        <v>170</v>
      </c>
      <c r="H52" s="77" t="s">
        <v>69</v>
      </c>
    </row>
    <row r="53" spans="1:8" ht="20.100000000000001" customHeight="1">
      <c r="A53" s="57"/>
      <c r="B53" s="66"/>
      <c r="C53" s="55" t="s">
        <v>7</v>
      </c>
      <c r="D53" s="64"/>
      <c r="E53" s="74" t="s">
        <v>12</v>
      </c>
      <c r="F53" s="79" t="str">
        <f t="shared" si="0"/>
        <v>防災訓練等参加支援事業2.沖縄県が行う事業（直接補助）</v>
      </c>
      <c r="G53" s="81" t="s">
        <v>191</v>
      </c>
      <c r="H53" s="77" t="s">
        <v>69</v>
      </c>
    </row>
    <row r="54" spans="1:8" ht="20.100000000000001" customHeight="1">
      <c r="A54" s="57"/>
      <c r="B54" s="66"/>
      <c r="C54" s="55" t="s">
        <v>7</v>
      </c>
      <c r="D54" s="64"/>
      <c r="E54" s="74" t="s">
        <v>12</v>
      </c>
      <c r="F54" s="79" t="str">
        <f t="shared" si="0"/>
        <v>防災訓練等参加支援事業4.都道府県が公的5団体に補助する事業（5を除く）</v>
      </c>
      <c r="G54" s="82" t="s">
        <v>43</v>
      </c>
      <c r="H54" s="77" t="s">
        <v>108</v>
      </c>
    </row>
    <row r="55" spans="1:8" ht="20.100000000000001" customHeight="1">
      <c r="A55" s="57"/>
      <c r="B55" s="66"/>
      <c r="C55" s="55" t="s">
        <v>7</v>
      </c>
      <c r="D55" s="64"/>
      <c r="E55" s="74" t="s">
        <v>12</v>
      </c>
      <c r="F55" s="79" t="str">
        <f t="shared" si="0"/>
        <v>防災訓練等参加支援事業6.都道府県が補助する事業(4,5以外)</v>
      </c>
      <c r="G55" s="82" t="s">
        <v>136</v>
      </c>
      <c r="H55" s="77" t="s">
        <v>108</v>
      </c>
    </row>
    <row r="56" spans="1:8" ht="20.100000000000001" customHeight="1">
      <c r="A56" s="57"/>
      <c r="B56" s="66"/>
      <c r="C56" s="55" t="s">
        <v>289</v>
      </c>
      <c r="D56" s="64"/>
      <c r="E56" s="74" t="s">
        <v>105</v>
      </c>
      <c r="F56" s="79" t="str">
        <f t="shared" si="0"/>
        <v>ＤＭＡＴ活動支援事業1.都道府県が行う事業（直接補助）</v>
      </c>
      <c r="G56" s="81" t="s">
        <v>170</v>
      </c>
      <c r="H56" s="77" t="s">
        <v>69</v>
      </c>
    </row>
    <row r="57" spans="1:8" ht="20.100000000000001" customHeight="1">
      <c r="A57" s="57"/>
      <c r="B57" s="66"/>
      <c r="C57" s="55" t="s">
        <v>289</v>
      </c>
      <c r="D57" s="64"/>
      <c r="E57" s="74" t="s">
        <v>105</v>
      </c>
      <c r="F57" s="79" t="str">
        <f t="shared" si="0"/>
        <v>ＤＭＡＴ活動支援事業2.沖縄県が行う事業（直接補助）</v>
      </c>
      <c r="G57" s="81" t="s">
        <v>191</v>
      </c>
      <c r="H57" s="77" t="s">
        <v>69</v>
      </c>
    </row>
    <row r="58" spans="1:8" ht="20.100000000000001" customHeight="1">
      <c r="A58" s="57"/>
      <c r="B58" s="66"/>
      <c r="C58" s="55" t="s">
        <v>289</v>
      </c>
      <c r="D58" s="64"/>
      <c r="E58" s="74" t="s">
        <v>105</v>
      </c>
      <c r="F58" s="79" t="str">
        <f t="shared" si="0"/>
        <v>ＤＭＡＴ活動支援事業4.都道府県が公的5団体に補助する事業（5を除く）</v>
      </c>
      <c r="G58" s="82" t="s">
        <v>43</v>
      </c>
      <c r="H58" s="77" t="s">
        <v>244</v>
      </c>
    </row>
    <row r="59" spans="1:8" ht="20.100000000000001" customHeight="1">
      <c r="A59" s="57"/>
      <c r="B59" s="66"/>
      <c r="C59" s="55" t="s">
        <v>289</v>
      </c>
      <c r="D59" s="64"/>
      <c r="E59" s="74" t="s">
        <v>105</v>
      </c>
      <c r="F59" s="79" t="str">
        <f t="shared" si="0"/>
        <v>ＤＭＡＴ活動支援事業6.都道府県が補助する事業(4,5以外)</v>
      </c>
      <c r="G59" s="82" t="s">
        <v>136</v>
      </c>
      <c r="H59" s="77" t="s">
        <v>244</v>
      </c>
    </row>
    <row r="60" spans="1:8" ht="20.100000000000001" customHeight="1">
      <c r="A60" s="59"/>
      <c r="B60" s="66"/>
      <c r="C60" s="55" t="s">
        <v>272</v>
      </c>
      <c r="D60" s="64"/>
      <c r="E60" s="74" t="s">
        <v>100</v>
      </c>
      <c r="F60" s="79" t="str">
        <f t="shared" si="0"/>
        <v>ＤＭＡＴ訓練事業1.都道府県が行う事業（直接補助）</v>
      </c>
      <c r="G60" s="81" t="s">
        <v>170</v>
      </c>
      <c r="H60" s="77" t="s">
        <v>69</v>
      </c>
    </row>
    <row r="61" spans="1:8" ht="20.100000000000001" customHeight="1">
      <c r="A61" s="57"/>
      <c r="B61" s="66"/>
      <c r="C61" s="55" t="s">
        <v>272</v>
      </c>
      <c r="D61" s="64"/>
      <c r="E61" s="74" t="s">
        <v>100</v>
      </c>
      <c r="F61" s="79" t="str">
        <f t="shared" si="0"/>
        <v>ＤＭＡＴ訓練事業2.沖縄県が行う事業（直接補助）</v>
      </c>
      <c r="G61" s="81" t="s">
        <v>191</v>
      </c>
      <c r="H61" s="77" t="s">
        <v>69</v>
      </c>
    </row>
    <row r="62" spans="1:8" ht="20.25" customHeight="1">
      <c r="A62" s="57"/>
      <c r="B62" s="66"/>
      <c r="C62" s="55" t="s">
        <v>290</v>
      </c>
      <c r="D62" s="64"/>
      <c r="E62" s="74" t="s">
        <v>101</v>
      </c>
      <c r="F62" s="79" t="str">
        <f t="shared" si="0"/>
        <v>ＤＰＡＴ体制整備事業1.都道府県が行う事業（直接補助）</v>
      </c>
      <c r="G62" s="81" t="s">
        <v>170</v>
      </c>
      <c r="H62" s="77" t="s">
        <v>18</v>
      </c>
    </row>
    <row r="63" spans="1:8" ht="20.100000000000001" customHeight="1">
      <c r="A63" s="57"/>
      <c r="B63" s="66"/>
      <c r="C63" s="55" t="s">
        <v>290</v>
      </c>
      <c r="D63" s="64"/>
      <c r="E63" s="74" t="s">
        <v>101</v>
      </c>
      <c r="F63" s="79" t="str">
        <f t="shared" si="0"/>
        <v>ＤＰＡＴ体制整備事業2.沖縄県が行う事業（直接補助）</v>
      </c>
      <c r="G63" s="81" t="s">
        <v>191</v>
      </c>
      <c r="H63" s="77" t="s">
        <v>18</v>
      </c>
    </row>
    <row r="64" spans="1:8" ht="20.100000000000001" customHeight="1">
      <c r="A64" s="57"/>
      <c r="B64" s="67"/>
      <c r="C64" s="55" t="s">
        <v>290</v>
      </c>
      <c r="D64" s="64"/>
      <c r="E64" s="74" t="s">
        <v>101</v>
      </c>
      <c r="F64" s="79" t="str">
        <f t="shared" si="0"/>
        <v>ＤＰＡＴ体制整備事業3.その他（1.2.以外への直接補助）</v>
      </c>
      <c r="G64" s="84" t="s">
        <v>192</v>
      </c>
      <c r="H64" s="77" t="s">
        <v>18</v>
      </c>
    </row>
    <row r="65" spans="1:8" ht="20.100000000000001" customHeight="1">
      <c r="A65" s="56" t="s">
        <v>119</v>
      </c>
      <c r="B65" s="65" t="s">
        <v>93</v>
      </c>
      <c r="C65" s="55" t="s">
        <v>213</v>
      </c>
      <c r="D65" s="64"/>
      <c r="E65" s="74" t="s">
        <v>199</v>
      </c>
      <c r="F65" s="79" t="str">
        <f t="shared" si="0"/>
        <v>産科医療機関確保事業1.都道府県が行う事業（直接補助）</v>
      </c>
      <c r="G65" s="81" t="s">
        <v>170</v>
      </c>
      <c r="H65" s="77" t="s">
        <v>18</v>
      </c>
    </row>
    <row r="66" spans="1:8" ht="20.100000000000001" customHeight="1">
      <c r="A66" s="57"/>
      <c r="B66" s="66"/>
      <c r="C66" s="55" t="s">
        <v>213</v>
      </c>
      <c r="D66" s="64"/>
      <c r="E66" s="74" t="s">
        <v>199</v>
      </c>
      <c r="F66" s="79" t="str">
        <f t="shared" si="0"/>
        <v>産科医療機関確保事業2.沖縄県が行う事業（直接補助）</v>
      </c>
      <c r="G66" s="81" t="s">
        <v>191</v>
      </c>
      <c r="H66" s="77" t="s">
        <v>18</v>
      </c>
    </row>
    <row r="67" spans="1:8" ht="20.100000000000001" customHeight="1">
      <c r="A67" s="57"/>
      <c r="B67" s="66"/>
      <c r="C67" s="55" t="s">
        <v>213</v>
      </c>
      <c r="D67" s="64"/>
      <c r="E67" s="74" t="s">
        <v>199</v>
      </c>
      <c r="F67" s="79" t="str">
        <f t="shared" ref="F67:F126" si="1">CONCATENATE(E67,G67)</f>
        <v>産科医療機関確保事業4.都道府県が公的5団体に補助する事業（5を除く）</v>
      </c>
      <c r="G67" s="82" t="s">
        <v>43</v>
      </c>
      <c r="H67" s="77" t="s">
        <v>99</v>
      </c>
    </row>
    <row r="68" spans="1:8" ht="20.100000000000001" customHeight="1">
      <c r="A68" s="57"/>
      <c r="B68" s="66"/>
      <c r="C68" s="55" t="s">
        <v>213</v>
      </c>
      <c r="D68" s="64"/>
      <c r="E68" s="74" t="s">
        <v>199</v>
      </c>
      <c r="F68" s="79" t="str">
        <f t="shared" si="1"/>
        <v>産科医療機関確保事業6.都道府県が補助する事業(4,5以外)</v>
      </c>
      <c r="G68" s="82" t="s">
        <v>136</v>
      </c>
      <c r="H68" s="77" t="s">
        <v>99</v>
      </c>
    </row>
    <row r="69" spans="1:8" ht="20.100000000000001" customHeight="1">
      <c r="A69" s="57"/>
      <c r="B69" s="66"/>
      <c r="C69" s="55" t="s">
        <v>7</v>
      </c>
      <c r="D69" s="64"/>
      <c r="E69" s="74" t="s">
        <v>151</v>
      </c>
      <c r="F69" s="79" t="str">
        <f t="shared" si="1"/>
        <v>産科医療を担う産科医等の確保事業1.都道府県が行う事業（直接補助）</v>
      </c>
      <c r="G69" s="81" t="s">
        <v>170</v>
      </c>
      <c r="H69" s="77" t="s">
        <v>18</v>
      </c>
    </row>
    <row r="70" spans="1:8" ht="20.100000000000001" customHeight="1">
      <c r="A70" s="57"/>
      <c r="B70" s="66"/>
      <c r="C70" s="55" t="s">
        <v>7</v>
      </c>
      <c r="D70" s="64"/>
      <c r="E70" s="74" t="s">
        <v>151</v>
      </c>
      <c r="F70" s="79" t="str">
        <f t="shared" si="1"/>
        <v>産科医療を担う産科医等の確保事業2.沖縄県が行う事業（直接補助）</v>
      </c>
      <c r="G70" s="81" t="s">
        <v>191</v>
      </c>
      <c r="H70" s="77" t="s">
        <v>18</v>
      </c>
    </row>
    <row r="71" spans="1:8" ht="20.100000000000001" customHeight="1">
      <c r="A71" s="57"/>
      <c r="B71" s="66"/>
      <c r="C71" s="55" t="s">
        <v>7</v>
      </c>
      <c r="D71" s="64"/>
      <c r="E71" s="74" t="s">
        <v>151</v>
      </c>
      <c r="F71" s="79" t="str">
        <f t="shared" si="1"/>
        <v>産科医療を担う産科医等の確保事業4.都道府県が公的5団体に補助する事業（5を除く）</v>
      </c>
      <c r="G71" s="82" t="s">
        <v>43</v>
      </c>
      <c r="H71" s="77" t="s">
        <v>18</v>
      </c>
    </row>
    <row r="72" spans="1:8" ht="20.100000000000001" customHeight="1">
      <c r="A72" s="58"/>
      <c r="B72" s="67"/>
      <c r="C72" s="55" t="s">
        <v>7</v>
      </c>
      <c r="D72" s="64"/>
      <c r="E72" s="74" t="s">
        <v>151</v>
      </c>
      <c r="F72" s="79" t="str">
        <f t="shared" si="1"/>
        <v>産科医療を担う産科医等の確保事業6.都道府県が補助する事業(4,5以外)</v>
      </c>
      <c r="G72" s="82" t="s">
        <v>136</v>
      </c>
      <c r="H72" s="77" t="s">
        <v>130</v>
      </c>
    </row>
    <row r="73" spans="1:8" ht="20.100000000000001" customHeight="1">
      <c r="A73" s="56" t="s">
        <v>74</v>
      </c>
      <c r="B73" s="65" t="s">
        <v>106</v>
      </c>
      <c r="C73" s="55"/>
      <c r="D73" s="64"/>
      <c r="E73" s="74" t="s">
        <v>106</v>
      </c>
      <c r="F73" s="79" t="str">
        <f t="shared" si="1"/>
        <v>ICT[を活用した産科医師少数地域に対する妊産婦モニタリング事業1.都道府県が行う事業（直接補助）</v>
      </c>
      <c r="G73" s="83" t="s">
        <v>170</v>
      </c>
      <c r="H73" s="77" t="s">
        <v>18</v>
      </c>
    </row>
    <row r="74" spans="1:8" ht="20.100000000000001" customHeight="1">
      <c r="A74" s="57"/>
      <c r="B74" s="66"/>
      <c r="C74" s="55"/>
      <c r="D74" s="64"/>
      <c r="E74" s="74" t="s">
        <v>106</v>
      </c>
      <c r="F74" s="79" t="str">
        <f t="shared" si="1"/>
        <v>ICT[を活用した産科医師少数地域に対する妊産婦モニタリング事業2.沖縄県が行う事業（直接補助）</v>
      </c>
      <c r="G74" s="83" t="s">
        <v>191</v>
      </c>
      <c r="H74" s="77" t="s">
        <v>18</v>
      </c>
    </row>
    <row r="75" spans="1:8" ht="20.100000000000001" customHeight="1">
      <c r="A75" s="57"/>
      <c r="B75" s="66"/>
      <c r="C75" s="55"/>
      <c r="D75" s="64"/>
      <c r="E75" s="74" t="s">
        <v>106</v>
      </c>
      <c r="F75" s="79" t="str">
        <f t="shared" si="1"/>
        <v>ICT[を活用した産科医師少数地域に対する妊産婦モニタリング事業4.都道府県が公的5団体に補助する事業（5を除く）</v>
      </c>
      <c r="G75" s="83" t="s">
        <v>43</v>
      </c>
      <c r="H75" s="77" t="s">
        <v>130</v>
      </c>
    </row>
    <row r="76" spans="1:8" ht="20.100000000000001" customHeight="1">
      <c r="A76" s="58"/>
      <c r="B76" s="67"/>
      <c r="C76" s="55"/>
      <c r="D76" s="64"/>
      <c r="E76" s="74" t="s">
        <v>106</v>
      </c>
      <c r="F76" s="79" t="str">
        <f t="shared" si="1"/>
        <v>ICT[を活用した産科医師少数地域に対する妊産婦モニタリング事業6.都道府県が補助する事業(4,5以外)</v>
      </c>
      <c r="G76" s="83" t="s">
        <v>136</v>
      </c>
      <c r="H76" s="77" t="s">
        <v>130</v>
      </c>
    </row>
    <row r="77" spans="1:8" ht="27.75" customHeight="1">
      <c r="A77" s="60" t="s">
        <v>44</v>
      </c>
      <c r="B77" s="68" t="s">
        <v>216</v>
      </c>
      <c r="C77" s="55"/>
      <c r="D77" s="55"/>
      <c r="E77" s="76" t="s">
        <v>231</v>
      </c>
      <c r="F77" s="80" t="str">
        <f t="shared" si="1"/>
        <v>医師が不足する地域における若手医師等のキャリア形成支援事業1.都道府県が行う事業（直接補助）</v>
      </c>
      <c r="G77" s="84" t="s">
        <v>170</v>
      </c>
      <c r="H77" s="77" t="s">
        <v>18</v>
      </c>
    </row>
    <row r="78" spans="1:8" ht="27.75" customHeight="1">
      <c r="A78" s="61"/>
      <c r="B78" s="68"/>
      <c r="C78" s="55"/>
      <c r="D78" s="55"/>
      <c r="E78" s="76" t="s">
        <v>231</v>
      </c>
      <c r="F78" s="80" t="str">
        <f t="shared" si="1"/>
        <v>医師が不足する地域における若手医師等のキャリア形成支援事業2.沖縄県が行う事業（直接補助）</v>
      </c>
      <c r="G78" s="81" t="s">
        <v>191</v>
      </c>
      <c r="H78" s="77" t="s">
        <v>18</v>
      </c>
    </row>
    <row r="79" spans="1:8" ht="33" customHeight="1">
      <c r="A79" s="61"/>
      <c r="B79" s="68"/>
      <c r="C79" s="55"/>
      <c r="D79" s="55"/>
      <c r="E79" s="76" t="s">
        <v>231</v>
      </c>
      <c r="F79" s="80" t="str">
        <f t="shared" si="1"/>
        <v>医師が不足する地域における若手医師等のキャリア形成支援事業4.都道府県が公的5団体に補助する事業（5を除く）</v>
      </c>
      <c r="G79" s="82" t="s">
        <v>43</v>
      </c>
      <c r="H79" s="77" t="s">
        <v>130</v>
      </c>
    </row>
    <row r="80" spans="1:8" ht="33" customHeight="1">
      <c r="A80" s="62"/>
      <c r="B80" s="68"/>
      <c r="C80" s="55"/>
      <c r="D80" s="55"/>
      <c r="E80" s="76" t="s">
        <v>231</v>
      </c>
      <c r="F80" s="80" t="str">
        <f t="shared" si="1"/>
        <v>医師が不足する地域における若手医師等のキャリア形成支援事業6.都道府県が補助する事業(4,5以外)</v>
      </c>
      <c r="G80" s="82" t="s">
        <v>136</v>
      </c>
      <c r="H80" s="77" t="s">
        <v>130</v>
      </c>
    </row>
    <row r="81" spans="1:8" ht="20.100000000000001" customHeight="1">
      <c r="A81" s="56" t="s">
        <v>189</v>
      </c>
      <c r="B81" s="65" t="s">
        <v>95</v>
      </c>
      <c r="C81" s="55"/>
      <c r="D81" s="64"/>
      <c r="E81" s="74" t="s">
        <v>129</v>
      </c>
      <c r="F81" s="79" t="str">
        <f t="shared" si="1"/>
        <v>８０２０運動推進特別事業1.都道府県が行う事業（直接補助）</v>
      </c>
      <c r="G81" s="81" t="s">
        <v>170</v>
      </c>
      <c r="H81" s="77" t="s">
        <v>69</v>
      </c>
    </row>
    <row r="82" spans="1:8" ht="20.100000000000001" customHeight="1">
      <c r="A82" s="57"/>
      <c r="B82" s="66"/>
      <c r="C82" s="55" t="s">
        <v>213</v>
      </c>
      <c r="D82" s="64"/>
      <c r="E82" s="74" t="s">
        <v>129</v>
      </c>
      <c r="F82" s="79" t="str">
        <f t="shared" si="1"/>
        <v>８０２０運動推進特別事業2.沖縄県が行う事業（直接補助）</v>
      </c>
      <c r="G82" s="81" t="s">
        <v>191</v>
      </c>
      <c r="H82" s="77" t="s">
        <v>69</v>
      </c>
    </row>
    <row r="83" spans="1:8" ht="20.100000000000001" customHeight="1">
      <c r="A83" s="57"/>
      <c r="B83" s="66"/>
      <c r="C83" s="55" t="s">
        <v>7</v>
      </c>
      <c r="D83" s="64" t="s">
        <v>213</v>
      </c>
      <c r="E83" s="74" t="s">
        <v>45</v>
      </c>
      <c r="F83" s="79" t="str">
        <f t="shared" si="1"/>
        <v>口腔保健支援センター設置推進事業1.都道府県が行う事業（直接補助）</v>
      </c>
      <c r="G83" s="81" t="s">
        <v>170</v>
      </c>
      <c r="H83" s="77" t="s">
        <v>18</v>
      </c>
    </row>
    <row r="84" spans="1:8" ht="20.100000000000001" customHeight="1">
      <c r="A84" s="57"/>
      <c r="B84" s="66"/>
      <c r="C84" s="55" t="s">
        <v>7</v>
      </c>
      <c r="D84" s="64" t="s">
        <v>213</v>
      </c>
      <c r="E84" s="74" t="s">
        <v>45</v>
      </c>
      <c r="F84" s="79" t="str">
        <f t="shared" si="1"/>
        <v>口腔保健支援センター設置推進事業2.沖縄県が行う事業（直接補助）</v>
      </c>
      <c r="G84" s="81" t="s">
        <v>191</v>
      </c>
      <c r="H84" s="77" t="s">
        <v>18</v>
      </c>
    </row>
    <row r="85" spans="1:8" ht="20.100000000000001" customHeight="1">
      <c r="A85" s="57"/>
      <c r="B85" s="66"/>
      <c r="C85" s="55" t="s">
        <v>7</v>
      </c>
      <c r="D85" s="64" t="s">
        <v>213</v>
      </c>
      <c r="E85" s="74" t="s">
        <v>45</v>
      </c>
      <c r="F85" s="79" t="str">
        <f t="shared" si="1"/>
        <v>口腔保健支援センター設置推進事業3.その他（1.2.以外への直接補助）</v>
      </c>
      <c r="G85" s="84" t="s">
        <v>192</v>
      </c>
      <c r="H85" s="77" t="s">
        <v>18</v>
      </c>
    </row>
    <row r="86" spans="1:8" ht="20.100000000000001" customHeight="1">
      <c r="A86" s="57"/>
      <c r="B86" s="66"/>
      <c r="C86" s="55" t="s">
        <v>7</v>
      </c>
      <c r="D86" s="64" t="s">
        <v>7</v>
      </c>
      <c r="E86" s="74" t="s">
        <v>140</v>
      </c>
      <c r="F86" s="79" t="str">
        <f t="shared" si="1"/>
        <v>歯科疾患予防・食育推進等口腔機能維持向上事業1.都道府県が行う事業（直接補助）</v>
      </c>
      <c r="G86" s="81" t="s">
        <v>170</v>
      </c>
      <c r="H86" s="77" t="s">
        <v>18</v>
      </c>
    </row>
    <row r="87" spans="1:8" ht="20.100000000000001" customHeight="1">
      <c r="A87" s="57"/>
      <c r="B87" s="66"/>
      <c r="C87" s="55" t="s">
        <v>7</v>
      </c>
      <c r="D87" s="64" t="s">
        <v>7</v>
      </c>
      <c r="E87" s="74" t="s">
        <v>140</v>
      </c>
      <c r="F87" s="79" t="str">
        <f t="shared" si="1"/>
        <v>歯科疾患予防・食育推進等口腔機能維持向上事業2.沖縄県が行う事業（直接補助）</v>
      </c>
      <c r="G87" s="81" t="s">
        <v>191</v>
      </c>
      <c r="H87" s="77" t="s">
        <v>18</v>
      </c>
    </row>
    <row r="88" spans="1:8" ht="20.100000000000001" customHeight="1">
      <c r="A88" s="57"/>
      <c r="B88" s="66"/>
      <c r="C88" s="55" t="s">
        <v>7</v>
      </c>
      <c r="D88" s="64" t="s">
        <v>7</v>
      </c>
      <c r="E88" s="74" t="s">
        <v>140</v>
      </c>
      <c r="F88" s="79" t="str">
        <f t="shared" si="1"/>
        <v>歯科疾患予防・食育推進等口腔機能維持向上事業3.その他（1.2.以外への直接補助）</v>
      </c>
      <c r="G88" s="84" t="s">
        <v>192</v>
      </c>
      <c r="H88" s="77" t="s">
        <v>18</v>
      </c>
    </row>
    <row r="89" spans="1:8" ht="20.100000000000001" customHeight="1">
      <c r="A89" s="57"/>
      <c r="B89" s="66"/>
      <c r="C89" s="55" t="s">
        <v>7</v>
      </c>
      <c r="D89" s="64" t="s">
        <v>289</v>
      </c>
      <c r="E89" s="74" t="s">
        <v>137</v>
      </c>
      <c r="F89" s="79" t="str">
        <f t="shared" si="1"/>
        <v>歯科保健医療サービス提供困難者への歯科保健医療推進事業1.都道府県が行う事業（直接補助）</v>
      </c>
      <c r="G89" s="81" t="s">
        <v>170</v>
      </c>
      <c r="H89" s="77" t="s">
        <v>18</v>
      </c>
    </row>
    <row r="90" spans="1:8" ht="20.100000000000001" customHeight="1">
      <c r="A90" s="57"/>
      <c r="B90" s="66"/>
      <c r="C90" s="55" t="s">
        <v>7</v>
      </c>
      <c r="D90" s="64" t="s">
        <v>289</v>
      </c>
      <c r="E90" s="74" t="s">
        <v>137</v>
      </c>
      <c r="F90" s="79" t="str">
        <f t="shared" si="1"/>
        <v>歯科保健医療サービス提供困難者への歯科保健医療推進事業2.沖縄県が行う事業（直接補助）</v>
      </c>
      <c r="G90" s="81" t="s">
        <v>191</v>
      </c>
      <c r="H90" s="77" t="s">
        <v>18</v>
      </c>
    </row>
    <row r="91" spans="1:8" ht="20.100000000000001" customHeight="1">
      <c r="A91" s="57"/>
      <c r="B91" s="66"/>
      <c r="C91" s="55" t="s">
        <v>7</v>
      </c>
      <c r="D91" s="64" t="s">
        <v>289</v>
      </c>
      <c r="E91" s="74" t="s">
        <v>137</v>
      </c>
      <c r="F91" s="79" t="str">
        <f t="shared" si="1"/>
        <v>歯科保健医療サービス提供困難者への歯科保健医療推進事業3.その他（1.2.以外への直接補助）</v>
      </c>
      <c r="G91" s="84" t="s">
        <v>192</v>
      </c>
      <c r="H91" s="77" t="s">
        <v>18</v>
      </c>
    </row>
    <row r="92" spans="1:8" ht="20.100000000000001" customHeight="1">
      <c r="A92" s="57"/>
      <c r="B92" s="66"/>
      <c r="C92" s="55" t="s">
        <v>7</v>
      </c>
      <c r="D92" s="64" t="s">
        <v>272</v>
      </c>
      <c r="E92" s="74" t="s">
        <v>84</v>
      </c>
      <c r="F92" s="79" t="str">
        <f t="shared" si="1"/>
        <v>歯科保健医療サービス提供困難者への歯科医療技術者養成事業1.都道府県が行う事業（直接補助）</v>
      </c>
      <c r="G92" s="81" t="s">
        <v>170</v>
      </c>
      <c r="H92" s="77" t="s">
        <v>18</v>
      </c>
    </row>
    <row r="93" spans="1:8" ht="20.100000000000001" customHeight="1">
      <c r="A93" s="57"/>
      <c r="B93" s="66"/>
      <c r="C93" s="55" t="s">
        <v>7</v>
      </c>
      <c r="D93" s="64" t="s">
        <v>272</v>
      </c>
      <c r="E93" s="74" t="s">
        <v>84</v>
      </c>
      <c r="F93" s="79" t="str">
        <f t="shared" si="1"/>
        <v>歯科保健医療サービス提供困難者への歯科医療技術者養成事業2.沖縄県が行う事業（直接補助）</v>
      </c>
      <c r="G93" s="81" t="s">
        <v>191</v>
      </c>
      <c r="H93" s="77" t="s">
        <v>18</v>
      </c>
    </row>
    <row r="94" spans="1:8" ht="20.100000000000001" customHeight="1">
      <c r="A94" s="57"/>
      <c r="B94" s="66"/>
      <c r="C94" s="55" t="s">
        <v>7</v>
      </c>
      <c r="D94" s="64" t="s">
        <v>272</v>
      </c>
      <c r="E94" s="74" t="s">
        <v>84</v>
      </c>
      <c r="F94" s="79" t="str">
        <f t="shared" si="1"/>
        <v>歯科保健医療サービス提供困難者への歯科医療技術者養成事業3.その他（1.2.以外への直接補助）</v>
      </c>
      <c r="G94" s="84" t="s">
        <v>192</v>
      </c>
      <c r="H94" s="77" t="s">
        <v>18</v>
      </c>
    </row>
    <row r="95" spans="1:8" ht="20.100000000000001" customHeight="1">
      <c r="A95" s="57"/>
      <c r="B95" s="66"/>
      <c r="C95" s="55" t="s">
        <v>7</v>
      </c>
      <c r="D95" s="64" t="s">
        <v>290</v>
      </c>
      <c r="E95" s="74" t="s">
        <v>285</v>
      </c>
      <c r="F95" s="79" t="str">
        <f t="shared" si="1"/>
        <v>歯科口腔保健推進体制強化事業1.都道府県が行う事業（直接補助）</v>
      </c>
      <c r="G95" s="81" t="s">
        <v>170</v>
      </c>
      <c r="H95" s="77" t="s">
        <v>18</v>
      </c>
    </row>
    <row r="96" spans="1:8" ht="20.100000000000001" customHeight="1">
      <c r="A96" s="57"/>
      <c r="B96" s="66"/>
      <c r="C96" s="55" t="s">
        <v>7</v>
      </c>
      <c r="D96" s="64" t="s">
        <v>290</v>
      </c>
      <c r="E96" s="74" t="s">
        <v>285</v>
      </c>
      <c r="F96" s="79" t="str">
        <f t="shared" si="1"/>
        <v>歯科口腔保健推進体制強化事業2.沖縄県が行う事業（直接補助）</v>
      </c>
      <c r="G96" s="81" t="s">
        <v>191</v>
      </c>
      <c r="H96" s="77" t="s">
        <v>18</v>
      </c>
    </row>
    <row r="97" spans="1:8" ht="20.100000000000001" customHeight="1">
      <c r="A97" s="57"/>
      <c r="B97" s="66"/>
      <c r="C97" s="55" t="s">
        <v>7</v>
      </c>
      <c r="D97" s="64" t="s">
        <v>290</v>
      </c>
      <c r="E97" s="74" t="s">
        <v>285</v>
      </c>
      <c r="F97" s="79" t="str">
        <f t="shared" si="1"/>
        <v>歯科口腔保健推進体制強化事業3.その他（1.2.以外への直接補助）</v>
      </c>
      <c r="G97" s="81" t="s">
        <v>192</v>
      </c>
      <c r="H97" s="77" t="s">
        <v>18</v>
      </c>
    </row>
    <row r="98" spans="1:8" ht="20.100000000000001" customHeight="1">
      <c r="A98" s="57"/>
      <c r="B98" s="66"/>
      <c r="C98" s="55" t="s">
        <v>7</v>
      </c>
      <c r="D98" s="64" t="s">
        <v>54</v>
      </c>
      <c r="E98" s="74" t="s">
        <v>200</v>
      </c>
      <c r="F98" s="79" t="str">
        <f t="shared" si="1"/>
        <v>歯科口腔保健調査研究事業1.都道府県が行う事業（直接補助）</v>
      </c>
      <c r="G98" s="81" t="s">
        <v>170</v>
      </c>
      <c r="H98" s="77" t="s">
        <v>18</v>
      </c>
    </row>
    <row r="99" spans="1:8" ht="20.100000000000001" customHeight="1">
      <c r="A99" s="57"/>
      <c r="B99" s="66"/>
      <c r="C99" s="55" t="s">
        <v>7</v>
      </c>
      <c r="D99" s="64" t="s">
        <v>54</v>
      </c>
      <c r="E99" s="74" t="s">
        <v>200</v>
      </c>
      <c r="F99" s="79" t="str">
        <f t="shared" si="1"/>
        <v>歯科口腔保健調査研究事業2.沖縄県が行う事業（直接補助）</v>
      </c>
      <c r="G99" s="81" t="s">
        <v>191</v>
      </c>
      <c r="H99" s="77" t="s">
        <v>18</v>
      </c>
    </row>
    <row r="100" spans="1:8" ht="20.100000000000001" customHeight="1">
      <c r="A100" s="57"/>
      <c r="B100" s="66"/>
      <c r="C100" s="55" t="s">
        <v>7</v>
      </c>
      <c r="D100" s="64" t="s">
        <v>54</v>
      </c>
      <c r="E100" s="74" t="s">
        <v>200</v>
      </c>
      <c r="F100" s="79" t="str">
        <f t="shared" si="1"/>
        <v>歯科口腔保健調査研究事業3.その他（1.2.以外への直接補助）</v>
      </c>
      <c r="G100" s="84" t="s">
        <v>192</v>
      </c>
      <c r="H100" s="77" t="s">
        <v>18</v>
      </c>
    </row>
    <row r="101" spans="1:8" ht="20.100000000000001" customHeight="1">
      <c r="A101" s="57"/>
      <c r="B101" s="66"/>
      <c r="C101" s="55" t="s">
        <v>7</v>
      </c>
      <c r="D101" s="64" t="s">
        <v>291</v>
      </c>
      <c r="E101" s="74" t="s">
        <v>202</v>
      </c>
      <c r="F101" s="79" t="str">
        <f t="shared" si="1"/>
        <v>多職種連携等調査研究事業1.都道府県が行う事業（直接補助）</v>
      </c>
      <c r="G101" s="81" t="s">
        <v>170</v>
      </c>
      <c r="H101" s="77" t="s">
        <v>18</v>
      </c>
    </row>
    <row r="102" spans="1:8" ht="20.100000000000001" customHeight="1">
      <c r="A102" s="57"/>
      <c r="B102" s="66"/>
      <c r="C102" s="55" t="s">
        <v>7</v>
      </c>
      <c r="D102" s="64" t="s">
        <v>291</v>
      </c>
      <c r="E102" s="74" t="s">
        <v>202</v>
      </c>
      <c r="F102" s="79" t="str">
        <f t="shared" si="1"/>
        <v>多職種連携等調査研究事業2.沖縄県が行う事業（直接補助）</v>
      </c>
      <c r="G102" s="81" t="s">
        <v>191</v>
      </c>
      <c r="H102" s="77" t="s">
        <v>18</v>
      </c>
    </row>
    <row r="103" spans="1:8" ht="20.100000000000001" customHeight="1">
      <c r="A103" s="58"/>
      <c r="B103" s="67"/>
      <c r="C103" s="55" t="s">
        <v>7</v>
      </c>
      <c r="D103" s="64" t="s">
        <v>291</v>
      </c>
      <c r="E103" s="74" t="s">
        <v>202</v>
      </c>
      <c r="F103" s="79" t="str">
        <f t="shared" si="1"/>
        <v>多職種連携等調査研究事業3.その他（1.2.以外への直接補助）</v>
      </c>
      <c r="G103" s="84" t="s">
        <v>192</v>
      </c>
      <c r="H103" s="77" t="s">
        <v>18</v>
      </c>
    </row>
    <row r="104" spans="1:8" ht="27" customHeight="1">
      <c r="A104" s="55" t="s">
        <v>91</v>
      </c>
      <c r="B104" s="65" t="s">
        <v>226</v>
      </c>
      <c r="C104" s="55"/>
      <c r="D104" s="64"/>
      <c r="E104" s="74" t="s">
        <v>226</v>
      </c>
      <c r="F104" s="79" t="str">
        <f t="shared" si="1"/>
        <v>歯科医療機関による歯科口腔機能管理等研修事業1.都道府県が行う事業（直接補助）</v>
      </c>
      <c r="G104" s="81" t="s">
        <v>170</v>
      </c>
      <c r="H104" s="77" t="s">
        <v>18</v>
      </c>
    </row>
    <row r="105" spans="1:8" ht="27" customHeight="1">
      <c r="A105" s="55"/>
      <c r="B105" s="67"/>
      <c r="C105" s="55"/>
      <c r="D105" s="64"/>
      <c r="E105" s="74" t="s">
        <v>226</v>
      </c>
      <c r="F105" s="79" t="str">
        <f t="shared" si="1"/>
        <v>歯科医療機関による歯科口腔機能管理等研修事業2.沖縄県が行う事業（直接補助）</v>
      </c>
      <c r="G105" s="81" t="s">
        <v>191</v>
      </c>
      <c r="H105" s="77" t="s">
        <v>18</v>
      </c>
    </row>
    <row r="106" spans="1:8" ht="20.100000000000001" customHeight="1">
      <c r="A106" s="56" t="s">
        <v>224</v>
      </c>
      <c r="B106" s="65" t="s">
        <v>60</v>
      </c>
      <c r="C106" s="55" t="s">
        <v>213</v>
      </c>
      <c r="D106" s="64"/>
      <c r="E106" s="74" t="s">
        <v>228</v>
      </c>
      <c r="F106" s="79" t="str">
        <f t="shared" si="1"/>
        <v>医師不足地域の研修医療機関に対する指導医の派遣等1.都道府県が行う事業（直接補助）</v>
      </c>
      <c r="G106" s="81" t="s">
        <v>170</v>
      </c>
      <c r="H106" s="77" t="s">
        <v>18</v>
      </c>
    </row>
    <row r="107" spans="1:8" ht="20.100000000000001" customHeight="1">
      <c r="A107" s="57"/>
      <c r="B107" s="66"/>
      <c r="C107" s="55" t="s">
        <v>213</v>
      </c>
      <c r="D107" s="64"/>
      <c r="E107" s="74" t="s">
        <v>228</v>
      </c>
      <c r="F107" s="79" t="str">
        <f t="shared" si="1"/>
        <v>医師不足地域の研修医療機関に対する指導医の派遣等2.沖縄県が行う事業（直接補助）</v>
      </c>
      <c r="G107" s="81" t="s">
        <v>191</v>
      </c>
      <c r="H107" s="77" t="s">
        <v>18</v>
      </c>
    </row>
    <row r="108" spans="1:8" ht="20.100000000000001" customHeight="1">
      <c r="A108" s="57"/>
      <c r="B108" s="66"/>
      <c r="C108" s="55" t="s">
        <v>213</v>
      </c>
      <c r="D108" s="64"/>
      <c r="E108" s="74" t="s">
        <v>228</v>
      </c>
      <c r="F108" s="79" t="str">
        <f t="shared" si="1"/>
        <v>医師不足地域の研修医療機関に対する指導医の派遣等6.都道府県が補助する事業(4,5以外)</v>
      </c>
      <c r="G108" s="82" t="s">
        <v>136</v>
      </c>
      <c r="H108" s="77" t="s">
        <v>152</v>
      </c>
    </row>
    <row r="109" spans="1:8" ht="20.100000000000001" customHeight="1">
      <c r="A109" s="58"/>
      <c r="B109" s="66"/>
      <c r="C109" s="55" t="s">
        <v>7</v>
      </c>
      <c r="D109" s="64"/>
      <c r="E109" s="74" t="s">
        <v>222</v>
      </c>
      <c r="F109" s="79" t="str">
        <f t="shared" si="1"/>
        <v>新専門医制度の仕組みに係る地域医療対策協議会事業1.都道府県が行う事業（直接補助）</v>
      </c>
      <c r="G109" s="81" t="s">
        <v>170</v>
      </c>
      <c r="H109" s="77" t="s">
        <v>18</v>
      </c>
    </row>
    <row r="110" spans="1:8" ht="20.100000000000001" customHeight="1">
      <c r="A110" s="58"/>
      <c r="B110" s="67"/>
      <c r="C110" s="55" t="s">
        <v>7</v>
      </c>
      <c r="D110" s="64"/>
      <c r="E110" s="74" t="s">
        <v>222</v>
      </c>
      <c r="F110" s="79" t="str">
        <f t="shared" si="1"/>
        <v>新専門医制度の仕組みに係る地域医療対策協議会事業2.沖縄県が行う事業（直接補助）</v>
      </c>
      <c r="G110" s="81" t="s">
        <v>191</v>
      </c>
      <c r="H110" s="77" t="s">
        <v>18</v>
      </c>
    </row>
    <row r="111" spans="1:8" ht="39" customHeight="1">
      <c r="A111" s="63" t="s">
        <v>295</v>
      </c>
      <c r="B111" s="69" t="s">
        <v>26</v>
      </c>
      <c r="C111" s="63" t="s">
        <v>213</v>
      </c>
      <c r="D111" s="63"/>
      <c r="E111" s="77" t="s">
        <v>282</v>
      </c>
      <c r="F111" s="80" t="str">
        <f t="shared" si="1"/>
        <v>地域における外国人患者受入れ体制整備等を協議する場の設置・運営事業1.都道府県が行う事業（直接補助）</v>
      </c>
      <c r="G111" s="84" t="s">
        <v>170</v>
      </c>
      <c r="H111" s="77" t="s">
        <v>18</v>
      </c>
    </row>
    <row r="112" spans="1:8" ht="39" customHeight="1">
      <c r="A112" s="63"/>
      <c r="B112" s="70"/>
      <c r="C112" s="63" t="s">
        <v>213</v>
      </c>
      <c r="D112" s="63"/>
      <c r="E112" s="77" t="s">
        <v>282</v>
      </c>
      <c r="F112" s="80" t="str">
        <f t="shared" si="1"/>
        <v>地域における外国人患者受入れ体制整備等を協議する場の設置・運営事業2.沖縄県が行う事業（直接補助）</v>
      </c>
      <c r="G112" s="84" t="s">
        <v>191</v>
      </c>
      <c r="H112" s="77" t="s">
        <v>18</v>
      </c>
    </row>
    <row r="113" spans="1:8" ht="39" customHeight="1">
      <c r="A113" s="63"/>
      <c r="B113" s="70"/>
      <c r="C113" s="63" t="s">
        <v>7</v>
      </c>
      <c r="D113" s="63"/>
      <c r="E113" s="77" t="s">
        <v>210</v>
      </c>
      <c r="F113" s="80" t="str">
        <f t="shared" si="1"/>
        <v>医療機関における外国人対応に資するワンストップ窓口設置・運営事業1.都道府県が行う事業（直接補助）</v>
      </c>
      <c r="G113" s="84" t="s">
        <v>170</v>
      </c>
      <c r="H113" s="77" t="s">
        <v>18</v>
      </c>
    </row>
    <row r="114" spans="1:8">
      <c r="A114" s="63"/>
      <c r="B114" s="70"/>
      <c r="C114" s="63" t="s">
        <v>7</v>
      </c>
      <c r="D114" s="63"/>
      <c r="E114" s="77" t="s">
        <v>210</v>
      </c>
      <c r="F114" s="80" t="str">
        <f t="shared" si="1"/>
        <v>医療機関における外国人対応に資するワンストップ窓口設置・運営事業2.沖縄県が行う事業（直接補助）</v>
      </c>
      <c r="G114" s="84" t="s">
        <v>191</v>
      </c>
      <c r="H114" s="77" t="s">
        <v>18</v>
      </c>
    </row>
    <row r="115" spans="1:8" ht="20.100000000000001" customHeight="1">
      <c r="A115" s="57" t="s">
        <v>141</v>
      </c>
      <c r="B115" s="66" t="s">
        <v>38</v>
      </c>
      <c r="C115" s="55"/>
      <c r="D115" s="64"/>
      <c r="E115" s="74" t="s">
        <v>38</v>
      </c>
      <c r="F115" s="79" t="str">
        <f t="shared" si="1"/>
        <v>認定制度を活用した医師少数区域等における勤務の推進事業1.都道府県が行う事業（直接補助）</v>
      </c>
      <c r="G115" s="81" t="s">
        <v>170</v>
      </c>
      <c r="H115" s="77" t="s">
        <v>18</v>
      </c>
    </row>
    <row r="116" spans="1:8" ht="20.100000000000001" customHeight="1">
      <c r="A116" s="57"/>
      <c r="B116" s="66"/>
      <c r="C116" s="55"/>
      <c r="D116" s="64"/>
      <c r="E116" s="74" t="s">
        <v>38</v>
      </c>
      <c r="F116" s="79" t="str">
        <f t="shared" si="1"/>
        <v>認定制度を活用した医師少数区域等における勤務の推進事業2.沖縄県が行う事業（直接補助）</v>
      </c>
      <c r="G116" s="81" t="s">
        <v>191</v>
      </c>
      <c r="H116" s="77" t="s">
        <v>18</v>
      </c>
    </row>
    <row r="117" spans="1:8" ht="20.100000000000001" customHeight="1">
      <c r="A117" s="57"/>
      <c r="B117" s="66"/>
      <c r="C117" s="55"/>
      <c r="D117" s="64"/>
      <c r="E117" s="74" t="s">
        <v>38</v>
      </c>
      <c r="F117" s="79" t="str">
        <f t="shared" si="1"/>
        <v>認定制度を活用した医師少数区域等における勤務の推進事業4.都道府県が公的5団体に補助する事業（5を除く）</v>
      </c>
      <c r="G117" s="82" t="s">
        <v>43</v>
      </c>
      <c r="H117" s="77" t="s">
        <v>244</v>
      </c>
    </row>
    <row r="118" spans="1:8" ht="20.100000000000001" customHeight="1">
      <c r="A118" s="58"/>
      <c r="B118" s="67"/>
      <c r="C118" s="55"/>
      <c r="D118" s="64"/>
      <c r="E118" s="74" t="s">
        <v>38</v>
      </c>
      <c r="F118" s="79" t="str">
        <f t="shared" si="1"/>
        <v>認定制度を活用した医師少数区域等における勤務の推進事業6.都道府県が補助する事業(4,5以外)</v>
      </c>
      <c r="G118" s="82" t="s">
        <v>136</v>
      </c>
      <c r="H118" s="77" t="s">
        <v>244</v>
      </c>
    </row>
    <row r="119" spans="1:8" ht="25.5" customHeight="1">
      <c r="A119" s="55" t="s">
        <v>182</v>
      </c>
      <c r="B119" s="65" t="s">
        <v>124</v>
      </c>
      <c r="C119" s="55"/>
      <c r="D119" s="64"/>
      <c r="E119" s="74" t="s">
        <v>124</v>
      </c>
      <c r="F119" s="79" t="str">
        <f t="shared" si="1"/>
        <v>異状死死因究明支援事業1.都道府県が行う事業（直接補助）</v>
      </c>
      <c r="G119" s="81" t="s">
        <v>170</v>
      </c>
      <c r="H119" s="77" t="s">
        <v>18</v>
      </c>
    </row>
    <row r="120" spans="1:8" ht="25.5" customHeight="1">
      <c r="A120" s="56"/>
      <c r="B120" s="67"/>
      <c r="C120" s="55"/>
      <c r="D120" s="64"/>
      <c r="E120" s="74" t="s">
        <v>124</v>
      </c>
      <c r="F120" s="79" t="str">
        <f t="shared" si="1"/>
        <v>異状死死因究明支援事業2.沖縄県が行う事業（直接補助）</v>
      </c>
      <c r="G120" s="81" t="s">
        <v>191</v>
      </c>
      <c r="H120" s="77" t="s">
        <v>18</v>
      </c>
    </row>
    <row r="121" spans="1:8" ht="20.100000000000001" customHeight="1">
      <c r="A121" s="56" t="s">
        <v>190</v>
      </c>
      <c r="B121" s="65" t="s">
        <v>134</v>
      </c>
      <c r="C121" s="55" t="s">
        <v>7</v>
      </c>
      <c r="D121" s="64"/>
      <c r="E121" s="74" t="s">
        <v>73</v>
      </c>
      <c r="F121" s="79" t="str">
        <f t="shared" si="1"/>
        <v>第一種感染症指定医療機関運営事業1.都道府県が行う事業（直接補助）</v>
      </c>
      <c r="G121" s="81" t="s">
        <v>170</v>
      </c>
      <c r="H121" s="77" t="s">
        <v>18</v>
      </c>
    </row>
    <row r="122" spans="1:8" ht="20.100000000000001" customHeight="1">
      <c r="A122" s="57"/>
      <c r="B122" s="66"/>
      <c r="C122" s="55" t="s">
        <v>7</v>
      </c>
      <c r="D122" s="64"/>
      <c r="E122" s="74" t="s">
        <v>73</v>
      </c>
      <c r="F122" s="79" t="str">
        <f t="shared" si="1"/>
        <v>第一種感染症指定医療機関運営事業2.沖縄県が行う事業（直接補助）</v>
      </c>
      <c r="G122" s="81" t="s">
        <v>191</v>
      </c>
      <c r="H122" s="77" t="s">
        <v>18</v>
      </c>
    </row>
    <row r="123" spans="1:8" ht="20.100000000000001" customHeight="1">
      <c r="A123" s="57"/>
      <c r="B123" s="66"/>
      <c r="C123" s="55" t="s">
        <v>7</v>
      </c>
      <c r="D123" s="64"/>
      <c r="E123" s="74" t="s">
        <v>73</v>
      </c>
      <c r="F123" s="79" t="str">
        <f t="shared" si="1"/>
        <v>第一種感染症指定医療機関運営事業6.都道府県が補助する事業(4,5以外)</v>
      </c>
      <c r="G123" s="82" t="s">
        <v>136</v>
      </c>
      <c r="H123" s="77" t="s">
        <v>244</v>
      </c>
    </row>
    <row r="124" spans="1:8" ht="20.100000000000001" customHeight="1">
      <c r="A124" s="57"/>
      <c r="B124" s="66"/>
      <c r="C124" s="55" t="s">
        <v>289</v>
      </c>
      <c r="D124" s="64"/>
      <c r="E124" s="74" t="s">
        <v>117</v>
      </c>
      <c r="F124" s="79" t="str">
        <f t="shared" si="1"/>
        <v>第二種感染症指定医療機関運営事業1.都道府県が行う事業（直接補助）</v>
      </c>
      <c r="G124" s="81" t="s">
        <v>170</v>
      </c>
      <c r="H124" s="77" t="s">
        <v>18</v>
      </c>
    </row>
    <row r="125" spans="1:8" ht="20.100000000000001" customHeight="1">
      <c r="A125" s="57"/>
      <c r="B125" s="66"/>
      <c r="C125" s="55" t="s">
        <v>289</v>
      </c>
      <c r="D125" s="64"/>
      <c r="E125" s="74" t="s">
        <v>117</v>
      </c>
      <c r="F125" s="79" t="str">
        <f t="shared" si="1"/>
        <v>第二種感染症指定医療機関運営事業2.沖縄県が行う事業（直接補助）</v>
      </c>
      <c r="G125" s="81" t="s">
        <v>191</v>
      </c>
      <c r="H125" s="77" t="s">
        <v>18</v>
      </c>
    </row>
    <row r="126" spans="1:8" ht="20.100000000000001" customHeight="1">
      <c r="A126" s="58"/>
      <c r="B126" s="67"/>
      <c r="C126" s="55" t="s">
        <v>289</v>
      </c>
      <c r="D126" s="64"/>
      <c r="E126" s="74" t="s">
        <v>117</v>
      </c>
      <c r="F126" s="79" t="str">
        <f t="shared" si="1"/>
        <v>第二種感染症指定医療機関運営事業6.都道府県が補助する事業(4,5以外)</v>
      </c>
      <c r="G126" s="82" t="s">
        <v>136</v>
      </c>
      <c r="H126" s="77" t="s">
        <v>244</v>
      </c>
    </row>
  </sheetData>
  <autoFilter ref="A2:I120"/>
  <mergeCells count="16">
    <mergeCell ref="A2:E2"/>
    <mergeCell ref="A73:A76"/>
    <mergeCell ref="B73:B76"/>
    <mergeCell ref="A77:A80"/>
    <mergeCell ref="B77:B80"/>
    <mergeCell ref="B104:B105"/>
    <mergeCell ref="B106:B110"/>
    <mergeCell ref="B111:B114"/>
    <mergeCell ref="B115:B118"/>
    <mergeCell ref="B119:B120"/>
    <mergeCell ref="B121:B126"/>
    <mergeCell ref="B3:B36"/>
    <mergeCell ref="B37:B50"/>
    <mergeCell ref="B51:B64"/>
    <mergeCell ref="B65:B72"/>
    <mergeCell ref="B81:B103"/>
  </mergeCells>
  <phoneticPr fontId="27"/>
  <pageMargins left="0.7" right="0.7" top="0.75" bottom="0.75" header="0.3" footer="0.3"/>
  <pageSetup paperSize="9" scale="61"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A1:S44"/>
  <sheetViews>
    <sheetView view="pageBreakPreview" topLeftCell="A16" zoomScale="70" zoomScaleNormal="90" zoomScaleSheetLayoutView="70" workbookViewId="0">
      <selection activeCell="A31" sqref="A31:XFD31"/>
    </sheetView>
  </sheetViews>
  <sheetFormatPr defaultColWidth="9" defaultRowHeight="13.5"/>
  <cols>
    <col min="1" max="1" width="6.44140625" style="52" bestFit="1" customWidth="1"/>
    <col min="2" max="2" width="26.21875" style="53" customWidth="1"/>
    <col min="3" max="3" width="3.33203125" style="52" bestFit="1" customWidth="1"/>
    <col min="4" max="4" width="3.33203125" style="52" customWidth="1"/>
    <col min="5" max="5" width="47.88671875" style="53" customWidth="1"/>
    <col min="6" max="7" width="9" style="53"/>
    <col min="8" max="8" width="15.109375" style="53" bestFit="1" customWidth="1"/>
    <col min="9" max="9" width="13.109375" style="52" customWidth="1"/>
    <col min="10" max="14" width="13.44140625" style="52" customWidth="1"/>
    <col min="15" max="15" width="13.44140625" style="53" customWidth="1"/>
    <col min="16" max="16" width="13.44140625" style="52" customWidth="1"/>
    <col min="17" max="16384" width="9" style="53"/>
  </cols>
  <sheetData>
    <row r="1" spans="1:19">
      <c r="A1" s="52">
        <v>1</v>
      </c>
      <c r="B1" s="53">
        <v>2</v>
      </c>
      <c r="C1" s="52">
        <v>3</v>
      </c>
      <c r="D1" s="53">
        <v>4</v>
      </c>
      <c r="E1" s="52">
        <v>5</v>
      </c>
      <c r="F1" s="53">
        <v>6</v>
      </c>
      <c r="H1" s="52">
        <v>7</v>
      </c>
      <c r="I1" s="53">
        <v>8</v>
      </c>
      <c r="J1" s="52">
        <v>9</v>
      </c>
      <c r="K1" s="53">
        <v>10</v>
      </c>
      <c r="L1" s="52">
        <v>11</v>
      </c>
      <c r="M1" s="53">
        <v>12</v>
      </c>
      <c r="N1" s="52">
        <v>13</v>
      </c>
      <c r="O1" s="53">
        <v>14</v>
      </c>
      <c r="P1" s="52">
        <v>15</v>
      </c>
      <c r="Q1" s="52">
        <v>16</v>
      </c>
      <c r="R1" s="53">
        <v>17</v>
      </c>
    </row>
    <row r="2" spans="1:19">
      <c r="A2" s="63"/>
      <c r="B2" s="77"/>
      <c r="C2" s="63"/>
      <c r="D2" s="63"/>
      <c r="E2" s="63"/>
      <c r="F2" s="63"/>
      <c r="G2" s="63"/>
      <c r="H2" s="63"/>
      <c r="I2" s="63"/>
      <c r="J2" s="63" t="s">
        <v>78</v>
      </c>
      <c r="K2" s="63"/>
      <c r="L2" s="63"/>
      <c r="M2" s="63" t="s">
        <v>195</v>
      </c>
      <c r="N2" s="63"/>
      <c r="O2" s="63"/>
      <c r="P2" s="63"/>
    </row>
    <row r="3" spans="1:19" ht="45.75" customHeight="1">
      <c r="A3" s="55" t="s">
        <v>86</v>
      </c>
      <c r="B3" s="64"/>
      <c r="C3" s="64"/>
      <c r="D3" s="64"/>
      <c r="E3" s="73"/>
      <c r="F3" s="90"/>
      <c r="G3" s="63" t="s">
        <v>277</v>
      </c>
      <c r="H3" s="76" t="s">
        <v>138</v>
      </c>
      <c r="I3" s="90" t="s">
        <v>132</v>
      </c>
      <c r="J3" s="76" t="s">
        <v>170</v>
      </c>
      <c r="K3" s="76" t="s">
        <v>191</v>
      </c>
      <c r="L3" s="76" t="s">
        <v>192</v>
      </c>
      <c r="M3" s="76" t="s">
        <v>43</v>
      </c>
      <c r="N3" s="76" t="s">
        <v>198</v>
      </c>
      <c r="O3" s="76" t="s">
        <v>136</v>
      </c>
      <c r="P3" s="76" t="s">
        <v>197</v>
      </c>
    </row>
    <row r="4" spans="1:19" ht="28.5" customHeight="1">
      <c r="A4" s="63" t="s">
        <v>161</v>
      </c>
      <c r="B4" s="76" t="s">
        <v>154</v>
      </c>
      <c r="C4" s="63" t="s">
        <v>213</v>
      </c>
      <c r="D4" s="63"/>
      <c r="E4" s="76" t="s">
        <v>153</v>
      </c>
      <c r="F4" s="77" t="s">
        <v>31</v>
      </c>
      <c r="G4" s="77" t="s">
        <v>31</v>
      </c>
      <c r="H4" s="77"/>
      <c r="I4" s="63" t="s">
        <v>286</v>
      </c>
      <c r="J4" s="93">
        <v>0.5</v>
      </c>
      <c r="K4" s="93">
        <v>0.5</v>
      </c>
      <c r="L4" s="93"/>
      <c r="M4" s="93"/>
      <c r="N4" s="93"/>
      <c r="O4" s="94"/>
      <c r="P4" s="93"/>
      <c r="S4" s="53" t="s">
        <v>286</v>
      </c>
    </row>
    <row r="5" spans="1:19" ht="28.5" customHeight="1">
      <c r="A5" s="63"/>
      <c r="B5" s="76"/>
      <c r="C5" s="63" t="s">
        <v>7</v>
      </c>
      <c r="D5" s="63"/>
      <c r="E5" s="76" t="s">
        <v>157</v>
      </c>
      <c r="F5" s="77" t="s">
        <v>96</v>
      </c>
      <c r="G5" s="77" t="s">
        <v>96</v>
      </c>
      <c r="H5" s="77"/>
      <c r="I5" s="63" t="s">
        <v>287</v>
      </c>
      <c r="J5" s="93">
        <v>0.5</v>
      </c>
      <c r="K5" s="93">
        <v>0.5</v>
      </c>
      <c r="L5" s="93"/>
      <c r="M5" s="93">
        <v>0.5</v>
      </c>
      <c r="N5" s="93"/>
      <c r="O5" s="94">
        <v>0.5</v>
      </c>
      <c r="P5" s="93"/>
      <c r="S5" s="53" t="s">
        <v>113</v>
      </c>
    </row>
    <row r="6" spans="1:19" ht="28.5" customHeight="1">
      <c r="A6" s="63"/>
      <c r="B6" s="76"/>
      <c r="C6" s="63" t="s">
        <v>289</v>
      </c>
      <c r="D6" s="63"/>
      <c r="E6" s="76" t="s">
        <v>149</v>
      </c>
      <c r="F6" s="77" t="s">
        <v>20</v>
      </c>
      <c r="G6" s="77" t="s">
        <v>20</v>
      </c>
      <c r="H6" s="92" t="s">
        <v>172</v>
      </c>
      <c r="I6" s="63" t="s">
        <v>287</v>
      </c>
      <c r="J6" s="93">
        <v>0.66666666666666652</v>
      </c>
      <c r="K6" s="93">
        <v>0.75</v>
      </c>
      <c r="L6" s="93"/>
      <c r="M6" s="93">
        <v>0.66666666666666652</v>
      </c>
      <c r="N6" s="93">
        <v>0.75</v>
      </c>
      <c r="O6" s="94">
        <v>0.33333333333333326</v>
      </c>
      <c r="P6" s="93">
        <v>0.75</v>
      </c>
      <c r="S6" s="53" t="s">
        <v>287</v>
      </c>
    </row>
    <row r="7" spans="1:19" ht="28.5" customHeight="1">
      <c r="A7" s="63"/>
      <c r="B7" s="76"/>
      <c r="C7" s="63" t="s">
        <v>272</v>
      </c>
      <c r="D7" s="63"/>
      <c r="E7" s="76" t="s">
        <v>115</v>
      </c>
      <c r="F7" s="77" t="s">
        <v>107</v>
      </c>
      <c r="G7" s="77" t="s">
        <v>107</v>
      </c>
      <c r="H7" s="92" t="s">
        <v>172</v>
      </c>
      <c r="I7" s="63" t="s">
        <v>287</v>
      </c>
      <c r="J7" s="93">
        <v>0.5</v>
      </c>
      <c r="K7" s="93">
        <v>0.5</v>
      </c>
      <c r="L7" s="93">
        <v>0.5</v>
      </c>
      <c r="M7" s="93">
        <v>0.5</v>
      </c>
      <c r="N7" s="93"/>
      <c r="O7" s="94">
        <v>0.5</v>
      </c>
      <c r="P7" s="93"/>
    </row>
    <row r="8" spans="1:19" ht="28.5" customHeight="1">
      <c r="A8" s="63"/>
      <c r="B8" s="76"/>
      <c r="C8" s="63" t="s">
        <v>290</v>
      </c>
      <c r="D8" s="63"/>
      <c r="E8" s="76" t="s">
        <v>150</v>
      </c>
      <c r="F8" s="77" t="s">
        <v>165</v>
      </c>
      <c r="G8" s="77" t="s">
        <v>165</v>
      </c>
      <c r="H8" s="92" t="s">
        <v>172</v>
      </c>
      <c r="I8" s="63" t="s">
        <v>287</v>
      </c>
      <c r="J8" s="93">
        <v>0.5</v>
      </c>
      <c r="K8" s="93">
        <v>0.5</v>
      </c>
      <c r="L8" s="93"/>
      <c r="M8" s="93">
        <v>0.5</v>
      </c>
      <c r="N8" s="93"/>
      <c r="O8" s="94">
        <v>0.5</v>
      </c>
      <c r="P8" s="93"/>
    </row>
    <row r="9" spans="1:19" ht="28.5" customHeight="1">
      <c r="A9" s="63"/>
      <c r="B9" s="76"/>
      <c r="C9" s="63" t="s">
        <v>54</v>
      </c>
      <c r="D9" s="63"/>
      <c r="E9" s="76" t="s">
        <v>81</v>
      </c>
      <c r="F9" s="77" t="s">
        <v>35</v>
      </c>
      <c r="G9" s="77" t="s">
        <v>35</v>
      </c>
      <c r="H9" s="92" t="s">
        <v>172</v>
      </c>
      <c r="I9" s="63" t="s">
        <v>286</v>
      </c>
      <c r="J9" s="93">
        <v>0.5</v>
      </c>
      <c r="K9" s="93">
        <v>0.5</v>
      </c>
      <c r="L9" s="93"/>
      <c r="M9" s="93"/>
      <c r="N9" s="93"/>
      <c r="O9" s="94"/>
      <c r="P9" s="93"/>
    </row>
    <row r="10" spans="1:19" ht="28.5" customHeight="1">
      <c r="A10" s="63"/>
      <c r="B10" s="76"/>
      <c r="C10" s="63" t="s">
        <v>291</v>
      </c>
      <c r="D10" s="63"/>
      <c r="E10" s="76" t="s">
        <v>23</v>
      </c>
      <c r="F10" s="77" t="s">
        <v>168</v>
      </c>
      <c r="G10" s="77" t="s">
        <v>168</v>
      </c>
      <c r="H10" s="77"/>
      <c r="I10" s="63" t="s">
        <v>287</v>
      </c>
      <c r="J10" s="93">
        <v>0.5</v>
      </c>
      <c r="K10" s="93">
        <v>0.5</v>
      </c>
      <c r="L10" s="93"/>
      <c r="M10" s="93"/>
      <c r="N10" s="93"/>
      <c r="O10" s="94">
        <v>0.5</v>
      </c>
      <c r="P10" s="93"/>
    </row>
    <row r="11" spans="1:19" ht="28.5" customHeight="1">
      <c r="A11" s="63"/>
      <c r="B11" s="76"/>
      <c r="C11" s="63" t="s">
        <v>273</v>
      </c>
      <c r="D11" s="63"/>
      <c r="E11" s="76" t="s">
        <v>76</v>
      </c>
      <c r="F11" s="77" t="s">
        <v>92</v>
      </c>
      <c r="G11" s="77" t="s">
        <v>92</v>
      </c>
      <c r="H11" s="76" t="s">
        <v>232</v>
      </c>
      <c r="I11" s="63" t="s">
        <v>287</v>
      </c>
      <c r="J11" s="93">
        <v>0.5</v>
      </c>
      <c r="K11" s="93">
        <v>0.5</v>
      </c>
      <c r="L11" s="93"/>
      <c r="M11" s="93">
        <v>0.5</v>
      </c>
      <c r="N11" s="93"/>
      <c r="O11" s="94">
        <v>0.5</v>
      </c>
      <c r="P11" s="93"/>
    </row>
    <row r="12" spans="1:19" ht="28.5" customHeight="1">
      <c r="A12" s="63"/>
      <c r="B12" s="76"/>
      <c r="C12" s="88" t="s">
        <v>292</v>
      </c>
      <c r="D12" s="88"/>
      <c r="E12" s="89" t="s">
        <v>33</v>
      </c>
      <c r="F12" s="91" t="s">
        <v>169</v>
      </c>
      <c r="G12" s="77" t="s">
        <v>169</v>
      </c>
      <c r="H12" s="92" t="s">
        <v>172</v>
      </c>
      <c r="I12" s="63" t="s">
        <v>287</v>
      </c>
      <c r="J12" s="93">
        <v>0.5</v>
      </c>
      <c r="K12" s="93">
        <v>0.5</v>
      </c>
      <c r="L12" s="93"/>
      <c r="M12" s="93">
        <v>0.5</v>
      </c>
      <c r="N12" s="93"/>
      <c r="O12" s="94">
        <v>0.5</v>
      </c>
      <c r="P12" s="93"/>
    </row>
    <row r="13" spans="1:19" ht="28.5" customHeight="1">
      <c r="A13" s="63" t="s">
        <v>163</v>
      </c>
      <c r="B13" s="76" t="s">
        <v>47</v>
      </c>
      <c r="C13" s="63" t="s">
        <v>213</v>
      </c>
      <c r="D13" s="63"/>
      <c r="E13" s="76" t="s">
        <v>89</v>
      </c>
      <c r="F13" s="91" t="s">
        <v>116</v>
      </c>
      <c r="G13" s="77" t="s">
        <v>116</v>
      </c>
      <c r="H13" s="77"/>
      <c r="I13" s="63" t="s">
        <v>286</v>
      </c>
      <c r="J13" s="93">
        <v>0.5</v>
      </c>
      <c r="K13" s="93">
        <v>0.5</v>
      </c>
      <c r="L13" s="93"/>
      <c r="M13" s="93"/>
      <c r="N13" s="93"/>
      <c r="O13" s="94"/>
      <c r="P13" s="93"/>
    </row>
    <row r="14" spans="1:19" ht="28.5" customHeight="1">
      <c r="A14" s="63"/>
      <c r="B14" s="76"/>
      <c r="C14" s="63" t="s">
        <v>7</v>
      </c>
      <c r="D14" s="63"/>
      <c r="E14" s="76" t="s">
        <v>102</v>
      </c>
      <c r="F14" s="91" t="s">
        <v>135</v>
      </c>
      <c r="G14" s="77" t="s">
        <v>135</v>
      </c>
      <c r="H14" s="77"/>
      <c r="I14" s="63" t="s">
        <v>287</v>
      </c>
      <c r="J14" s="93">
        <v>0.33333333333333326</v>
      </c>
      <c r="K14" s="93">
        <v>0.33333333333333326</v>
      </c>
      <c r="L14" s="93"/>
      <c r="M14" s="93">
        <v>0.33333333333333326</v>
      </c>
      <c r="N14" s="93"/>
      <c r="O14" s="94">
        <v>0.33333333333333326</v>
      </c>
      <c r="P14" s="93"/>
    </row>
    <row r="15" spans="1:19" ht="28.5" customHeight="1">
      <c r="A15" s="63"/>
      <c r="B15" s="76"/>
      <c r="C15" s="63" t="s">
        <v>289</v>
      </c>
      <c r="D15" s="63"/>
      <c r="E15" s="76" t="s">
        <v>71</v>
      </c>
      <c r="F15" s="91" t="s">
        <v>171</v>
      </c>
      <c r="G15" s="77" t="s">
        <v>171</v>
      </c>
      <c r="H15" s="77"/>
      <c r="I15" s="63" t="s">
        <v>287</v>
      </c>
      <c r="J15" s="93">
        <v>0.5</v>
      </c>
      <c r="K15" s="93">
        <v>0.5</v>
      </c>
      <c r="L15" s="93"/>
      <c r="M15" s="93">
        <v>0.5</v>
      </c>
      <c r="N15" s="93"/>
      <c r="O15" s="94">
        <v>0.5</v>
      </c>
      <c r="P15" s="93"/>
    </row>
    <row r="16" spans="1:19" ht="28.5" customHeight="1">
      <c r="A16" s="63"/>
      <c r="B16" s="76"/>
      <c r="C16" s="63" t="s">
        <v>272</v>
      </c>
      <c r="D16" s="63"/>
      <c r="E16" s="76" t="s">
        <v>144</v>
      </c>
      <c r="F16" s="91" t="s">
        <v>118</v>
      </c>
      <c r="G16" s="77" t="s">
        <v>118</v>
      </c>
      <c r="H16" s="77"/>
      <c r="I16" s="63" t="s">
        <v>287</v>
      </c>
      <c r="J16" s="93">
        <v>0.5</v>
      </c>
      <c r="K16" s="93">
        <v>0.5</v>
      </c>
      <c r="L16" s="93"/>
      <c r="M16" s="93">
        <v>0.5</v>
      </c>
      <c r="N16" s="93"/>
      <c r="O16" s="94">
        <v>0.5</v>
      </c>
      <c r="P16" s="93"/>
    </row>
    <row r="17" spans="1:16" ht="28.5" customHeight="1">
      <c r="A17" s="63" t="s">
        <v>51</v>
      </c>
      <c r="B17" s="76" t="s">
        <v>83</v>
      </c>
      <c r="C17" s="63" t="s">
        <v>213</v>
      </c>
      <c r="D17" s="63"/>
      <c r="E17" s="76" t="s">
        <v>37</v>
      </c>
      <c r="F17" s="91" t="s">
        <v>173</v>
      </c>
      <c r="G17" s="77" t="s">
        <v>173</v>
      </c>
      <c r="H17" s="77"/>
      <c r="I17" s="63" t="s">
        <v>113</v>
      </c>
      <c r="J17" s="93"/>
      <c r="K17" s="93"/>
      <c r="L17" s="93"/>
      <c r="M17" s="93"/>
      <c r="N17" s="93"/>
      <c r="O17" s="94" t="s">
        <v>25</v>
      </c>
      <c r="P17" s="93"/>
    </row>
    <row r="18" spans="1:16" ht="28.5" customHeight="1">
      <c r="A18" s="63"/>
      <c r="B18" s="76"/>
      <c r="C18" s="63" t="s">
        <v>7</v>
      </c>
      <c r="D18" s="63"/>
      <c r="E18" s="76" t="s">
        <v>12</v>
      </c>
      <c r="F18" s="91" t="s">
        <v>174</v>
      </c>
      <c r="G18" s="77" t="s">
        <v>174</v>
      </c>
      <c r="H18" s="77"/>
      <c r="I18" s="63" t="s">
        <v>287</v>
      </c>
      <c r="J18" s="93">
        <v>1</v>
      </c>
      <c r="K18" s="93">
        <v>1</v>
      </c>
      <c r="L18" s="93"/>
      <c r="M18" s="93">
        <v>1</v>
      </c>
      <c r="N18" s="93"/>
      <c r="O18" s="94">
        <v>1</v>
      </c>
      <c r="P18" s="93"/>
    </row>
    <row r="19" spans="1:16" ht="28.5" customHeight="1">
      <c r="A19" s="63"/>
      <c r="B19" s="76"/>
      <c r="C19" s="63" t="s">
        <v>289</v>
      </c>
      <c r="D19" s="63"/>
      <c r="E19" s="76" t="s">
        <v>105</v>
      </c>
      <c r="F19" s="91" t="s">
        <v>68</v>
      </c>
      <c r="G19" s="77" t="s">
        <v>68</v>
      </c>
      <c r="H19" s="77"/>
      <c r="I19" s="63" t="s">
        <v>287</v>
      </c>
      <c r="J19" s="93">
        <v>0.5</v>
      </c>
      <c r="K19" s="93">
        <v>0.5</v>
      </c>
      <c r="L19" s="93"/>
      <c r="M19" s="93">
        <v>0.5</v>
      </c>
      <c r="N19" s="93"/>
      <c r="O19" s="94">
        <v>0.5</v>
      </c>
      <c r="P19" s="93"/>
    </row>
    <row r="20" spans="1:16" ht="28.5" customHeight="1">
      <c r="A20" s="63"/>
      <c r="B20" s="76"/>
      <c r="C20" s="63" t="s">
        <v>272</v>
      </c>
      <c r="D20" s="63"/>
      <c r="E20" s="76" t="s">
        <v>100</v>
      </c>
      <c r="F20" s="91" t="s">
        <v>158</v>
      </c>
      <c r="G20" s="77" t="s">
        <v>158</v>
      </c>
      <c r="H20" s="77"/>
      <c r="I20" s="63" t="s">
        <v>286</v>
      </c>
      <c r="J20" s="93">
        <v>1</v>
      </c>
      <c r="K20" s="93">
        <v>1</v>
      </c>
      <c r="L20" s="93"/>
      <c r="M20" s="93"/>
      <c r="N20" s="93"/>
      <c r="O20" s="94"/>
      <c r="P20" s="93"/>
    </row>
    <row r="21" spans="1:16" ht="28.5" customHeight="1">
      <c r="A21" s="63"/>
      <c r="B21" s="76"/>
      <c r="C21" s="63" t="s">
        <v>290</v>
      </c>
      <c r="D21" s="63"/>
      <c r="E21" s="76" t="s">
        <v>101</v>
      </c>
      <c r="F21" s="91" t="s">
        <v>177</v>
      </c>
      <c r="G21" s="77" t="s">
        <v>177</v>
      </c>
      <c r="H21" s="77"/>
      <c r="I21" s="63" t="s">
        <v>286</v>
      </c>
      <c r="J21" s="93">
        <v>0.5</v>
      </c>
      <c r="K21" s="93">
        <v>0.5</v>
      </c>
      <c r="L21" s="93">
        <v>0.5</v>
      </c>
      <c r="M21" s="93"/>
      <c r="N21" s="93"/>
      <c r="O21" s="94"/>
      <c r="P21" s="93"/>
    </row>
    <row r="22" spans="1:16" ht="28.5" customHeight="1">
      <c r="A22" s="63" t="s">
        <v>119</v>
      </c>
      <c r="B22" s="76" t="s">
        <v>93</v>
      </c>
      <c r="C22" s="63" t="s">
        <v>213</v>
      </c>
      <c r="D22" s="63"/>
      <c r="E22" s="76" t="s">
        <v>199</v>
      </c>
      <c r="F22" s="91" t="s">
        <v>49</v>
      </c>
      <c r="G22" s="77" t="s">
        <v>49</v>
      </c>
      <c r="H22" s="77"/>
      <c r="I22" s="63" t="s">
        <v>287</v>
      </c>
      <c r="J22" s="93">
        <v>0.5</v>
      </c>
      <c r="K22" s="93">
        <v>0.5</v>
      </c>
      <c r="L22" s="93"/>
      <c r="M22" s="93">
        <v>0.5</v>
      </c>
      <c r="N22" s="93"/>
      <c r="O22" s="94">
        <v>0.5</v>
      </c>
      <c r="P22" s="93"/>
    </row>
    <row r="23" spans="1:16" ht="28.5" customHeight="1">
      <c r="A23" s="63"/>
      <c r="B23" s="76"/>
      <c r="C23" s="63" t="s">
        <v>7</v>
      </c>
      <c r="D23" s="63"/>
      <c r="E23" s="76" t="s">
        <v>151</v>
      </c>
      <c r="F23" s="91" t="s">
        <v>180</v>
      </c>
      <c r="G23" s="77" t="s">
        <v>180</v>
      </c>
      <c r="H23" s="77"/>
      <c r="I23" s="63" t="s">
        <v>287</v>
      </c>
      <c r="J23" s="93">
        <v>0.5</v>
      </c>
      <c r="K23" s="93">
        <v>0.5</v>
      </c>
      <c r="L23" s="93"/>
      <c r="M23" s="93">
        <v>0.5</v>
      </c>
      <c r="N23" s="93"/>
      <c r="O23" s="94">
        <v>0.5</v>
      </c>
      <c r="P23" s="93"/>
    </row>
    <row r="24" spans="1:16" ht="28.5" customHeight="1">
      <c r="A24" s="63" t="s">
        <v>74</v>
      </c>
      <c r="B24" s="76" t="s">
        <v>284</v>
      </c>
      <c r="C24" s="63"/>
      <c r="D24" s="63"/>
      <c r="E24" s="76" t="s">
        <v>57</v>
      </c>
      <c r="F24" s="91"/>
      <c r="G24" s="77" t="s">
        <v>41</v>
      </c>
      <c r="H24" s="77"/>
      <c r="I24" s="63" t="s">
        <v>287</v>
      </c>
      <c r="J24" s="93">
        <v>0.5</v>
      </c>
      <c r="K24" s="93">
        <v>0.5</v>
      </c>
      <c r="L24" s="93"/>
      <c r="M24" s="93">
        <v>0.5</v>
      </c>
      <c r="N24" s="93"/>
      <c r="O24" s="94">
        <v>0.5</v>
      </c>
      <c r="P24" s="93"/>
    </row>
    <row r="25" spans="1:16" ht="28.5" customHeight="1">
      <c r="A25" s="63" t="s">
        <v>44</v>
      </c>
      <c r="B25" s="76" t="s">
        <v>216</v>
      </c>
      <c r="C25" s="63"/>
      <c r="D25" s="63"/>
      <c r="E25" s="76" t="s">
        <v>231</v>
      </c>
      <c r="F25" s="91" t="s">
        <v>266</v>
      </c>
      <c r="G25" s="77" t="s">
        <v>19</v>
      </c>
      <c r="H25" s="77"/>
      <c r="I25" s="63" t="s">
        <v>287</v>
      </c>
      <c r="J25" s="93">
        <v>0.5</v>
      </c>
      <c r="K25" s="93">
        <v>0.5</v>
      </c>
      <c r="L25" s="93"/>
      <c r="M25" s="93">
        <v>0.5</v>
      </c>
      <c r="N25" s="93"/>
      <c r="O25" s="94">
        <v>0.5</v>
      </c>
      <c r="P25" s="93"/>
    </row>
    <row r="26" spans="1:16" ht="28.5" customHeight="1">
      <c r="A26" s="63" t="s">
        <v>189</v>
      </c>
      <c r="B26" s="76" t="s">
        <v>95</v>
      </c>
      <c r="C26" s="63" t="s">
        <v>213</v>
      </c>
      <c r="D26" s="63"/>
      <c r="E26" s="76" t="s">
        <v>129</v>
      </c>
      <c r="F26" s="91" t="s">
        <v>181</v>
      </c>
      <c r="G26" s="77" t="s">
        <v>181</v>
      </c>
      <c r="H26" s="77"/>
      <c r="I26" s="63" t="s">
        <v>286</v>
      </c>
      <c r="J26" s="93">
        <v>1</v>
      </c>
      <c r="K26" s="93">
        <v>1</v>
      </c>
      <c r="L26" s="93"/>
      <c r="M26" s="93"/>
      <c r="N26" s="93"/>
      <c r="O26" s="94"/>
      <c r="P26" s="93"/>
    </row>
    <row r="27" spans="1:16" ht="28.5" customHeight="1">
      <c r="A27" s="63"/>
      <c r="B27" s="76"/>
      <c r="C27" s="63" t="s">
        <v>7</v>
      </c>
      <c r="D27" s="63" t="s">
        <v>213</v>
      </c>
      <c r="E27" s="76" t="s">
        <v>45</v>
      </c>
      <c r="F27" s="91" t="s">
        <v>183</v>
      </c>
      <c r="G27" s="77" t="s">
        <v>183</v>
      </c>
      <c r="H27" s="77"/>
      <c r="I27" s="63" t="s">
        <v>286</v>
      </c>
      <c r="J27" s="93">
        <v>0.5</v>
      </c>
      <c r="K27" s="93">
        <v>0.5</v>
      </c>
      <c r="L27" s="93">
        <v>0.5</v>
      </c>
      <c r="M27" s="93"/>
      <c r="N27" s="93"/>
      <c r="O27" s="94"/>
      <c r="P27" s="93"/>
    </row>
    <row r="28" spans="1:16" ht="28.5" customHeight="1">
      <c r="A28" s="63"/>
      <c r="B28" s="76"/>
      <c r="C28" s="63"/>
      <c r="D28" s="63" t="s">
        <v>7</v>
      </c>
      <c r="E28" s="76" t="s">
        <v>140</v>
      </c>
      <c r="F28" s="91" t="s">
        <v>65</v>
      </c>
      <c r="G28" s="77" t="s">
        <v>65</v>
      </c>
      <c r="H28" s="77"/>
      <c r="I28" s="63" t="s">
        <v>286</v>
      </c>
      <c r="J28" s="93">
        <v>0.5</v>
      </c>
      <c r="K28" s="93">
        <v>0.5</v>
      </c>
      <c r="L28" s="93">
        <v>0.5</v>
      </c>
      <c r="M28" s="93"/>
      <c r="N28" s="93"/>
      <c r="O28" s="94"/>
      <c r="P28" s="93"/>
    </row>
    <row r="29" spans="1:16" ht="28.5" customHeight="1">
      <c r="A29" s="63"/>
      <c r="B29" s="76"/>
      <c r="C29" s="63"/>
      <c r="D29" s="63" t="s">
        <v>289</v>
      </c>
      <c r="E29" s="76" t="s">
        <v>137</v>
      </c>
      <c r="F29" s="91" t="s">
        <v>123</v>
      </c>
      <c r="G29" s="77" t="s">
        <v>123</v>
      </c>
      <c r="H29" s="77"/>
      <c r="I29" s="63" t="s">
        <v>286</v>
      </c>
      <c r="J29" s="93">
        <v>0.5</v>
      </c>
      <c r="K29" s="93">
        <v>0.5</v>
      </c>
      <c r="L29" s="93">
        <v>0.5</v>
      </c>
      <c r="M29" s="93"/>
      <c r="N29" s="93"/>
      <c r="O29" s="94"/>
      <c r="P29" s="93"/>
    </row>
    <row r="30" spans="1:16" ht="28.5" customHeight="1">
      <c r="A30" s="63"/>
      <c r="B30" s="76"/>
      <c r="C30" s="63"/>
      <c r="D30" s="63" t="s">
        <v>272</v>
      </c>
      <c r="E30" s="76" t="s">
        <v>84</v>
      </c>
      <c r="F30" s="91" t="s">
        <v>184</v>
      </c>
      <c r="G30" s="77" t="s">
        <v>184</v>
      </c>
      <c r="H30" s="77"/>
      <c r="I30" s="63" t="s">
        <v>286</v>
      </c>
      <c r="J30" s="93">
        <v>0.5</v>
      </c>
      <c r="K30" s="93">
        <v>0.5</v>
      </c>
      <c r="L30" s="93">
        <v>0.5</v>
      </c>
      <c r="M30" s="93"/>
      <c r="N30" s="93"/>
      <c r="O30" s="94"/>
      <c r="P30" s="93"/>
    </row>
    <row r="31" spans="1:16" ht="28.5" customHeight="1">
      <c r="A31" s="63"/>
      <c r="B31" s="76"/>
      <c r="C31" s="63"/>
      <c r="D31" s="63" t="s">
        <v>290</v>
      </c>
      <c r="E31" s="76" t="s">
        <v>285</v>
      </c>
      <c r="F31" s="91"/>
      <c r="G31" s="77" t="s">
        <v>52</v>
      </c>
      <c r="H31" s="77"/>
      <c r="I31" s="63" t="s">
        <v>286</v>
      </c>
      <c r="J31" s="93">
        <v>0.5</v>
      </c>
      <c r="K31" s="93">
        <v>0.5</v>
      </c>
      <c r="L31" s="93">
        <v>0.5</v>
      </c>
      <c r="M31" s="93"/>
      <c r="N31" s="93"/>
      <c r="O31" s="94"/>
      <c r="P31" s="93"/>
    </row>
    <row r="32" spans="1:16" ht="28.5" customHeight="1">
      <c r="A32" s="63"/>
      <c r="B32" s="76"/>
      <c r="C32" s="63"/>
      <c r="D32" s="63" t="s">
        <v>54</v>
      </c>
      <c r="E32" s="76" t="s">
        <v>200</v>
      </c>
      <c r="F32" s="91" t="s">
        <v>52</v>
      </c>
      <c r="G32" s="77" t="s">
        <v>225</v>
      </c>
      <c r="H32" s="77"/>
      <c r="I32" s="63" t="s">
        <v>286</v>
      </c>
      <c r="J32" s="93">
        <v>0.5</v>
      </c>
      <c r="K32" s="93">
        <v>0.5</v>
      </c>
      <c r="L32" s="93">
        <v>0.5</v>
      </c>
      <c r="M32" s="93"/>
      <c r="N32" s="93"/>
      <c r="O32" s="94"/>
      <c r="P32" s="93"/>
    </row>
    <row r="33" spans="1:18" ht="28.5" customHeight="1">
      <c r="A33" s="63"/>
      <c r="B33" s="76"/>
      <c r="C33" s="63"/>
      <c r="D33" s="63" t="s">
        <v>291</v>
      </c>
      <c r="E33" s="76" t="s">
        <v>202</v>
      </c>
      <c r="F33" s="91" t="s">
        <v>225</v>
      </c>
      <c r="G33" s="77" t="s">
        <v>67</v>
      </c>
      <c r="H33" s="77"/>
      <c r="I33" s="63" t="s">
        <v>286</v>
      </c>
      <c r="J33" s="93">
        <v>0.5</v>
      </c>
      <c r="K33" s="93">
        <v>0.5</v>
      </c>
      <c r="L33" s="93">
        <v>0.5</v>
      </c>
      <c r="M33" s="93"/>
      <c r="N33" s="93"/>
      <c r="O33" s="94"/>
      <c r="P33" s="93"/>
    </row>
    <row r="34" spans="1:18" ht="28.5" customHeight="1">
      <c r="A34" s="63" t="s">
        <v>91</v>
      </c>
      <c r="B34" s="76" t="s">
        <v>226</v>
      </c>
      <c r="C34" s="63"/>
      <c r="D34" s="63"/>
      <c r="E34" s="76" t="s">
        <v>226</v>
      </c>
      <c r="F34" s="91" t="s">
        <v>245</v>
      </c>
      <c r="G34" s="77" t="s">
        <v>252</v>
      </c>
      <c r="H34" s="77"/>
      <c r="I34" s="63" t="s">
        <v>286</v>
      </c>
      <c r="J34" s="93">
        <v>0.5</v>
      </c>
      <c r="K34" s="93">
        <v>0.5</v>
      </c>
      <c r="L34" s="93"/>
      <c r="M34" s="93"/>
      <c r="N34" s="93"/>
      <c r="O34" s="94"/>
      <c r="P34" s="93"/>
    </row>
    <row r="35" spans="1:18" ht="28.5" customHeight="1">
      <c r="A35" s="63" t="s">
        <v>224</v>
      </c>
      <c r="B35" s="68" t="s">
        <v>60</v>
      </c>
      <c r="C35" s="63" t="s">
        <v>213</v>
      </c>
      <c r="D35" s="63"/>
      <c r="E35" s="76" t="s">
        <v>228</v>
      </c>
      <c r="F35" s="91" t="s">
        <v>67</v>
      </c>
      <c r="G35" s="77" t="s">
        <v>245</v>
      </c>
      <c r="H35" s="77"/>
      <c r="I35" s="63" t="s">
        <v>287</v>
      </c>
      <c r="J35" s="93">
        <v>0.5</v>
      </c>
      <c r="K35" s="93">
        <v>0.5</v>
      </c>
      <c r="L35" s="93"/>
      <c r="M35" s="93">
        <v>0.5</v>
      </c>
      <c r="N35" s="93"/>
      <c r="O35" s="94">
        <v>0.5</v>
      </c>
      <c r="P35" s="93"/>
    </row>
    <row r="36" spans="1:18" ht="28.5" customHeight="1">
      <c r="A36" s="63"/>
      <c r="B36" s="68"/>
      <c r="C36" s="63" t="s">
        <v>7</v>
      </c>
      <c r="D36" s="63"/>
      <c r="E36" s="76" t="s">
        <v>222</v>
      </c>
      <c r="F36" s="91" t="s">
        <v>252</v>
      </c>
      <c r="G36" s="77" t="s">
        <v>266</v>
      </c>
      <c r="H36" s="77"/>
      <c r="I36" s="63" t="s">
        <v>286</v>
      </c>
      <c r="J36" s="93">
        <v>0.5</v>
      </c>
      <c r="K36" s="93">
        <v>0.5</v>
      </c>
      <c r="L36" s="93"/>
      <c r="M36" s="93"/>
      <c r="N36" s="93"/>
      <c r="O36" s="94"/>
      <c r="P36" s="93"/>
    </row>
    <row r="37" spans="1:18" ht="28.5" customHeight="1">
      <c r="A37" s="63" t="s">
        <v>295</v>
      </c>
      <c r="B37" s="68" t="s">
        <v>164</v>
      </c>
      <c r="C37" s="63"/>
      <c r="D37" s="63"/>
      <c r="E37" s="77" t="s">
        <v>282</v>
      </c>
      <c r="F37" s="91" t="s">
        <v>278</v>
      </c>
      <c r="G37" s="77" t="s">
        <v>278</v>
      </c>
      <c r="H37" s="77"/>
      <c r="I37" s="63" t="s">
        <v>286</v>
      </c>
      <c r="J37" s="93">
        <v>0.5</v>
      </c>
      <c r="K37" s="93">
        <v>0.5</v>
      </c>
      <c r="L37" s="93"/>
      <c r="M37" s="93"/>
      <c r="N37" s="93"/>
      <c r="O37" s="94"/>
      <c r="P37" s="93"/>
    </row>
    <row r="38" spans="1:18" ht="28.5" customHeight="1">
      <c r="A38" s="63" t="s">
        <v>296</v>
      </c>
      <c r="B38" s="68"/>
      <c r="C38" s="63"/>
      <c r="D38" s="63"/>
      <c r="E38" s="77" t="s">
        <v>210</v>
      </c>
      <c r="F38" s="91" t="s">
        <v>110</v>
      </c>
      <c r="G38" s="77" t="s">
        <v>110</v>
      </c>
      <c r="H38" s="77"/>
      <c r="I38" s="63" t="s">
        <v>286</v>
      </c>
      <c r="J38" s="93">
        <v>0.5</v>
      </c>
      <c r="K38" s="93">
        <v>0.5</v>
      </c>
      <c r="L38" s="93"/>
      <c r="M38" s="93"/>
      <c r="N38" s="93"/>
      <c r="O38" s="94"/>
      <c r="P38" s="93"/>
    </row>
    <row r="39" spans="1:18" s="85" customFormat="1" ht="28.5" customHeight="1">
      <c r="A39" s="63" t="s">
        <v>141</v>
      </c>
      <c r="B39" s="86" t="s">
        <v>214</v>
      </c>
      <c r="C39" s="63"/>
      <c r="D39" s="63"/>
      <c r="E39" s="86" t="s">
        <v>214</v>
      </c>
      <c r="F39" s="91"/>
      <c r="G39" s="77" t="s">
        <v>280</v>
      </c>
      <c r="H39" s="77"/>
      <c r="I39" s="63" t="s">
        <v>287</v>
      </c>
      <c r="J39" s="93">
        <v>0.5</v>
      </c>
      <c r="K39" s="93">
        <v>0.5</v>
      </c>
      <c r="L39" s="93"/>
      <c r="M39" s="93">
        <v>0.5</v>
      </c>
      <c r="N39" s="93"/>
      <c r="O39" s="94">
        <v>0.5</v>
      </c>
      <c r="P39" s="93"/>
      <c r="Q39" s="53"/>
      <c r="R39" s="53"/>
    </row>
    <row r="40" spans="1:18" ht="28.5" customHeight="1">
      <c r="A40" s="63" t="s">
        <v>53</v>
      </c>
      <c r="B40" s="76" t="s">
        <v>124</v>
      </c>
      <c r="C40" s="63"/>
      <c r="D40" s="63"/>
      <c r="E40" s="76" t="s">
        <v>124</v>
      </c>
      <c r="F40" s="91" t="s">
        <v>19</v>
      </c>
      <c r="G40" s="77" t="s">
        <v>188</v>
      </c>
      <c r="H40" s="77"/>
      <c r="I40" s="63" t="s">
        <v>286</v>
      </c>
      <c r="J40" s="93">
        <v>0.5</v>
      </c>
      <c r="K40" s="93">
        <v>0.5</v>
      </c>
      <c r="L40" s="93"/>
      <c r="M40" s="93"/>
      <c r="N40" s="93"/>
      <c r="O40" s="94"/>
      <c r="P40" s="93"/>
    </row>
    <row r="41" spans="1:18" ht="28.5" customHeight="1">
      <c r="A41" s="63" t="s">
        <v>279</v>
      </c>
      <c r="B41" s="76" t="s">
        <v>134</v>
      </c>
      <c r="C41" s="63" t="s">
        <v>213</v>
      </c>
      <c r="D41" s="63"/>
      <c r="E41" s="76" t="s">
        <v>73</v>
      </c>
      <c r="F41" s="91" t="s">
        <v>41</v>
      </c>
      <c r="G41" s="77" t="s">
        <v>205</v>
      </c>
      <c r="H41" s="77"/>
      <c r="I41" s="63"/>
      <c r="J41" s="93">
        <v>0.5</v>
      </c>
      <c r="K41" s="93">
        <v>0.5</v>
      </c>
      <c r="L41" s="93"/>
      <c r="M41" s="93">
        <v>0.5</v>
      </c>
      <c r="N41" s="93"/>
      <c r="O41" s="94">
        <v>0.5</v>
      </c>
      <c r="P41" s="93"/>
    </row>
    <row r="42" spans="1:18" ht="28.5" customHeight="1">
      <c r="A42" s="63"/>
      <c r="B42" s="76"/>
      <c r="C42" s="63" t="s">
        <v>7</v>
      </c>
      <c r="D42" s="63"/>
      <c r="E42" s="76" t="s">
        <v>117</v>
      </c>
      <c r="F42" s="91" t="s">
        <v>41</v>
      </c>
      <c r="G42" s="77" t="s">
        <v>205</v>
      </c>
      <c r="H42" s="77"/>
      <c r="I42" s="63"/>
      <c r="J42" s="93">
        <v>0.5</v>
      </c>
      <c r="K42" s="93">
        <v>0.5</v>
      </c>
      <c r="L42" s="93"/>
      <c r="M42" s="93">
        <v>0.5</v>
      </c>
      <c r="N42" s="93"/>
      <c r="O42" s="94">
        <v>0.5</v>
      </c>
      <c r="P42" s="93"/>
    </row>
    <row r="43" spans="1:18">
      <c r="B43" s="87"/>
    </row>
    <row r="44" spans="1:18">
      <c r="B44" s="87"/>
    </row>
  </sheetData>
  <mergeCells count="6">
    <mergeCell ref="J2:L2"/>
    <mergeCell ref="M2:P2"/>
    <mergeCell ref="A3:E3"/>
    <mergeCell ref="A35:A36"/>
    <mergeCell ref="B35:B36"/>
    <mergeCell ref="B37:B38"/>
  </mergeCells>
  <phoneticPr fontId="27"/>
  <dataValidations count="1">
    <dataValidation type="list" allowBlank="1" showDropDown="0" showInputMessage="1" showErrorMessage="1" sqref="I4:I42">
      <formula1>$S$4:$S$6</formula1>
    </dataValidation>
  </dataValidations>
  <pageMargins left="0.7" right="0.7" top="0.75" bottom="0.75" header="0.3" footer="0.3"/>
  <pageSetup paperSize="9" scale="35" fitToWidth="1" fitToHeight="1"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tabColor rgb="FFFFFF00"/>
  </sheetPr>
  <dimension ref="A1:I41"/>
  <sheetViews>
    <sheetView tabSelected="1" view="pageBreakPreview" zoomScale="80" zoomScaleSheetLayoutView="80" workbookViewId="0">
      <selection activeCell="Q29" sqref="Q29"/>
    </sheetView>
  </sheetViews>
  <sheetFormatPr defaultColWidth="9" defaultRowHeight="12.75"/>
  <cols>
    <col min="1" max="1" width="14.625" style="95" customWidth="1"/>
    <col min="2" max="8" width="10.5" style="95" customWidth="1"/>
    <col min="9" max="9" width="4.125" style="95" customWidth="1"/>
    <col min="10" max="12" width="9" style="95"/>
    <col min="13" max="13" width="20" style="95" customWidth="1"/>
    <col min="14" max="16384" width="9" style="95"/>
  </cols>
  <sheetData>
    <row r="1" spans="1:9">
      <c r="A1" s="96"/>
    </row>
    <row r="2" spans="1:9">
      <c r="A2" s="96" t="s">
        <v>16</v>
      </c>
    </row>
    <row r="4" spans="1:9">
      <c r="A4" s="97" t="s">
        <v>326</v>
      </c>
      <c r="B4" s="97"/>
      <c r="C4" s="97"/>
      <c r="D4" s="97"/>
      <c r="E4" s="97"/>
      <c r="F4" s="97"/>
      <c r="G4" s="97"/>
      <c r="H4" s="97"/>
      <c r="I4" s="97"/>
    </row>
    <row r="5" spans="1:9">
      <c r="A5" s="98"/>
      <c r="B5" s="98"/>
      <c r="C5" s="98"/>
      <c r="D5" s="98"/>
      <c r="E5" s="98"/>
      <c r="F5" s="98"/>
      <c r="G5" s="98"/>
      <c r="H5" s="98"/>
      <c r="I5" s="98"/>
    </row>
    <row r="6" spans="1:9" ht="15" customHeight="1">
      <c r="G6" s="110" t="s">
        <v>276</v>
      </c>
      <c r="H6" s="110"/>
      <c r="I6" s="110"/>
    </row>
    <row r="7" spans="1:9" ht="15" customHeight="1">
      <c r="G7" s="110" t="s">
        <v>293</v>
      </c>
      <c r="H7" s="110"/>
      <c r="I7" s="110"/>
    </row>
    <row r="8" spans="1:9">
      <c r="A8" s="96"/>
    </row>
    <row r="9" spans="1:9">
      <c r="A9" s="99" t="s">
        <v>338</v>
      </c>
      <c r="B9" s="99"/>
      <c r="C9" s="98"/>
      <c r="D9" s="98"/>
    </row>
    <row r="10" spans="1:9">
      <c r="A10" s="96"/>
    </row>
    <row r="11" spans="1:9">
      <c r="A11" s="96"/>
    </row>
    <row r="12" spans="1:9" ht="29.25" customHeight="1">
      <c r="E12" s="96" t="s">
        <v>328</v>
      </c>
      <c r="F12" s="108"/>
      <c r="G12" s="108"/>
      <c r="H12" s="108"/>
    </row>
    <row r="13" spans="1:9" ht="29.25" customHeight="1">
      <c r="A13" s="96"/>
      <c r="E13" s="95" t="s">
        <v>85</v>
      </c>
      <c r="F13" s="107"/>
      <c r="G13" s="107"/>
      <c r="H13" s="107"/>
    </row>
    <row r="14" spans="1:9" ht="21" customHeight="1">
      <c r="A14" s="96" t="s">
        <v>329</v>
      </c>
      <c r="E14" s="95" t="s">
        <v>365</v>
      </c>
      <c r="F14" s="109"/>
      <c r="G14" s="109"/>
      <c r="H14" s="109"/>
    </row>
    <row r="15" spans="1:9">
      <c r="A15" s="96"/>
    </row>
    <row r="16" spans="1:9">
      <c r="A16" s="96"/>
    </row>
    <row r="17" spans="1:9" ht="14.25" customHeight="1">
      <c r="A17" s="100" t="s">
        <v>384</v>
      </c>
      <c r="B17" s="100"/>
      <c r="C17" s="100"/>
      <c r="D17" s="100"/>
      <c r="E17" s="100"/>
      <c r="F17" s="100"/>
      <c r="G17" s="100"/>
      <c r="H17" s="100"/>
      <c r="I17" s="100"/>
    </row>
    <row r="18" spans="1:9">
      <c r="A18" s="96"/>
    </row>
    <row r="19" spans="1:9" ht="43.5" customHeight="1">
      <c r="A19" s="101" t="s">
        <v>374</v>
      </c>
      <c r="B19" s="101"/>
      <c r="C19" s="101"/>
      <c r="D19" s="101"/>
      <c r="E19" s="101"/>
      <c r="F19" s="101"/>
      <c r="G19" s="101"/>
      <c r="H19" s="101"/>
      <c r="I19" s="101"/>
    </row>
    <row r="20" spans="1:9" ht="22.5" customHeight="1">
      <c r="A20" s="96"/>
    </row>
    <row r="21" spans="1:9" ht="21.75" customHeight="1">
      <c r="A21" s="96" t="s">
        <v>334</v>
      </c>
      <c r="B21" s="104" t="s">
        <v>335</v>
      </c>
      <c r="C21" s="106">
        <f>別紙１!G9</f>
        <v>0</v>
      </c>
      <c r="D21" s="106"/>
      <c r="E21" s="95" t="s">
        <v>8</v>
      </c>
    </row>
    <row r="22" spans="1:9" ht="21.75" customHeight="1">
      <c r="A22" s="96"/>
    </row>
    <row r="23" spans="1:9" ht="21.75" customHeight="1">
      <c r="A23" s="97" t="s">
        <v>36</v>
      </c>
      <c r="B23" s="97"/>
      <c r="C23" s="97"/>
      <c r="D23" s="97"/>
      <c r="E23" s="97"/>
      <c r="F23" s="97"/>
      <c r="G23" s="97"/>
      <c r="H23" s="97"/>
      <c r="I23" s="97"/>
    </row>
    <row r="24" spans="1:9" ht="21.75" customHeight="1">
      <c r="A24" s="96"/>
    </row>
    <row r="25" spans="1:9" ht="21.75" customHeight="1">
      <c r="A25" s="97" t="s">
        <v>330</v>
      </c>
      <c r="B25" s="97"/>
      <c r="C25" s="97"/>
      <c r="D25" s="97"/>
      <c r="E25" s="97"/>
      <c r="F25" s="97"/>
      <c r="G25" s="97"/>
      <c r="H25" s="97"/>
      <c r="I25" s="97"/>
    </row>
    <row r="26" spans="1:9" ht="21.75" customHeight="1">
      <c r="A26" s="96"/>
    </row>
    <row r="27" spans="1:9" ht="21.75" customHeight="1">
      <c r="A27" s="96" t="s">
        <v>331</v>
      </c>
    </row>
    <row r="28" spans="1:9" ht="21.75" customHeight="1">
      <c r="A28" s="102" t="s">
        <v>364</v>
      </c>
      <c r="B28" s="102"/>
      <c r="C28" s="102"/>
      <c r="D28" s="102"/>
      <c r="E28" s="102"/>
      <c r="F28" s="102"/>
      <c r="G28" s="102"/>
      <c r="H28" s="102"/>
      <c r="I28" s="102"/>
    </row>
    <row r="29" spans="1:9" s="95" customFormat="1" ht="144" customHeight="1">
      <c r="A29" s="103" t="s">
        <v>66</v>
      </c>
      <c r="B29" s="103"/>
      <c r="C29" s="103"/>
      <c r="D29" s="103"/>
      <c r="E29" s="103"/>
      <c r="F29" s="103"/>
      <c r="G29" s="103"/>
      <c r="H29" s="103"/>
      <c r="I29" s="103"/>
    </row>
    <row r="30" spans="1:9" ht="21.75" customHeight="1">
      <c r="A30" s="102" t="s">
        <v>133</v>
      </c>
      <c r="B30" s="102"/>
      <c r="C30" s="102"/>
      <c r="D30" s="102"/>
      <c r="E30" s="102"/>
      <c r="F30" s="102"/>
      <c r="G30" s="102"/>
      <c r="H30" s="102"/>
      <c r="I30" s="102"/>
    </row>
    <row r="31" spans="1:9" ht="47.25" customHeight="1">
      <c r="A31" s="96"/>
    </row>
    <row r="32" spans="1:9" ht="21.75" customHeight="1">
      <c r="A32" s="96" t="s">
        <v>336</v>
      </c>
      <c r="B32" s="105" t="s">
        <v>143</v>
      </c>
      <c r="C32" s="107"/>
      <c r="D32" s="107"/>
      <c r="F32" s="95" t="s">
        <v>337</v>
      </c>
      <c r="G32" s="107"/>
      <c r="H32" s="107"/>
    </row>
    <row r="33" spans="1:6" ht="21.75" customHeight="1">
      <c r="B33" s="97" t="s">
        <v>332</v>
      </c>
      <c r="C33" s="97"/>
      <c r="D33" s="108"/>
      <c r="E33" s="108"/>
      <c r="F33" s="108"/>
    </row>
    <row r="34" spans="1:6" ht="21.75" customHeight="1">
      <c r="B34" s="97" t="s">
        <v>333</v>
      </c>
      <c r="C34" s="97"/>
      <c r="D34" s="108"/>
      <c r="E34" s="108"/>
      <c r="F34" s="108"/>
    </row>
    <row r="35" spans="1:6" ht="21.75" customHeight="1">
      <c r="B35" s="97" t="s">
        <v>217</v>
      </c>
      <c r="C35" s="97"/>
      <c r="D35" s="108"/>
      <c r="E35" s="108"/>
      <c r="F35" s="108"/>
    </row>
    <row r="36" spans="1:6">
      <c r="A36" s="96"/>
    </row>
    <row r="37" spans="1:6">
      <c r="A37" s="96"/>
    </row>
    <row r="39" spans="1:6">
      <c r="A39" s="96"/>
    </row>
    <row r="40" spans="1:6">
      <c r="A40" s="96"/>
    </row>
    <row r="41" spans="1:6">
      <c r="A41" s="96"/>
    </row>
  </sheetData>
  <mergeCells count="22">
    <mergeCell ref="A4:I4"/>
    <mergeCell ref="G6:I6"/>
    <mergeCell ref="G7:I7"/>
    <mergeCell ref="F12:H12"/>
    <mergeCell ref="F13:H13"/>
    <mergeCell ref="F14:H14"/>
    <mergeCell ref="A17:I17"/>
    <mergeCell ref="A19:I19"/>
    <mergeCell ref="C21:D21"/>
    <mergeCell ref="A23:I23"/>
    <mergeCell ref="A25:I25"/>
    <mergeCell ref="A28:I28"/>
    <mergeCell ref="A29:I29"/>
    <mergeCell ref="A30:I30"/>
    <mergeCell ref="C32:D32"/>
    <mergeCell ref="G32:H32"/>
    <mergeCell ref="B33:C33"/>
    <mergeCell ref="D33:F33"/>
    <mergeCell ref="B34:C34"/>
    <mergeCell ref="D34:F34"/>
    <mergeCell ref="B35:C35"/>
    <mergeCell ref="D35:F35"/>
  </mergeCells>
  <phoneticPr fontId="27"/>
  <conditionalFormatting sqref="C21:D21">
    <cfRule type="cellIs" dxfId="10" priority="1" operator="between">
      <formula>0</formula>
      <formula>0</formula>
    </cfRule>
  </conditionalFormatting>
  <printOptions horizontalCentered="1"/>
  <pageMargins left="0.70866141732283472" right="0.70866141732283472" top="0.74803149606299213" bottom="0.74803149606299213" header="0.31496062992125984" footer="0.31496062992125984"/>
  <pageSetup paperSize="9" scale="95" fitToWidth="1" fitToHeight="0" orientation="portrait" usePrinterDefaults="1"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FF00"/>
  </sheetPr>
  <dimension ref="A1:I51"/>
  <sheetViews>
    <sheetView view="pageBreakPreview" zoomScale="70" zoomScaleSheetLayoutView="70" workbookViewId="0">
      <selection activeCell="D15" sqref="D15"/>
    </sheetView>
  </sheetViews>
  <sheetFormatPr defaultColWidth="10" defaultRowHeight="12.75"/>
  <cols>
    <col min="1" max="7" width="16.25" style="111" customWidth="1"/>
    <col min="8" max="8" width="5.125" style="111" customWidth="1"/>
    <col min="9" max="9" width="16.375" style="111" customWidth="1"/>
    <col min="10" max="10" width="1.5" style="111" customWidth="1"/>
    <col min="11" max="16384" width="10" style="111"/>
  </cols>
  <sheetData>
    <row r="1" spans="1:9" ht="18.75" customHeight="1">
      <c r="A1" s="113" t="s">
        <v>4</v>
      </c>
    </row>
    <row r="2" spans="1:9" ht="18.75" customHeight="1">
      <c r="A2" s="114" t="s">
        <v>339</v>
      </c>
      <c r="B2" s="114"/>
      <c r="C2" s="114"/>
      <c r="D2" s="114"/>
      <c r="E2" s="114"/>
      <c r="F2" s="114"/>
      <c r="G2" s="114"/>
      <c r="H2" s="114"/>
      <c r="I2" s="114"/>
    </row>
    <row r="3" spans="1:9" ht="10.5" customHeight="1">
      <c r="A3" s="115"/>
      <c r="B3" s="115"/>
      <c r="C3" s="115"/>
      <c r="D3" s="115"/>
      <c r="E3" s="115"/>
      <c r="F3" s="115"/>
      <c r="G3" s="115"/>
      <c r="H3" s="115"/>
    </row>
    <row r="4" spans="1:9" ht="36.75" customHeight="1">
      <c r="G4" s="200" t="s">
        <v>340</v>
      </c>
      <c r="H4" s="208">
        <f>'第1号様式（交付申請）'!F13</f>
        <v>0</v>
      </c>
      <c r="I4" s="208"/>
    </row>
    <row r="5" spans="1:9" ht="10.5" customHeight="1">
      <c r="F5" s="200"/>
    </row>
    <row r="6" spans="1:9" ht="33.75" customHeight="1">
      <c r="A6" s="116" t="s">
        <v>127</v>
      </c>
      <c r="B6" s="116" t="s">
        <v>344</v>
      </c>
      <c r="C6" s="116" t="s">
        <v>166</v>
      </c>
      <c r="D6" s="116" t="s">
        <v>343</v>
      </c>
      <c r="E6" s="116" t="s">
        <v>341</v>
      </c>
      <c r="F6" s="116" t="s">
        <v>28</v>
      </c>
      <c r="G6" s="116" t="s">
        <v>80</v>
      </c>
      <c r="H6" s="209" t="s">
        <v>342</v>
      </c>
      <c r="I6" s="218"/>
    </row>
    <row r="7" spans="1:9" ht="12" customHeight="1">
      <c r="A7" s="117" t="s">
        <v>346</v>
      </c>
      <c r="B7" s="117" t="s">
        <v>348</v>
      </c>
      <c r="C7" s="117" t="s">
        <v>349</v>
      </c>
      <c r="D7" s="117" t="s">
        <v>283</v>
      </c>
      <c r="E7" s="117" t="s">
        <v>347</v>
      </c>
      <c r="F7" s="117" t="s">
        <v>121</v>
      </c>
      <c r="G7" s="117" t="s">
        <v>350</v>
      </c>
      <c r="H7" s="210"/>
      <c r="I7" s="219"/>
    </row>
    <row r="8" spans="1:9" ht="22.5" customHeight="1">
      <c r="A8" s="118" t="s">
        <v>8</v>
      </c>
      <c r="B8" s="118" t="s">
        <v>8</v>
      </c>
      <c r="C8" s="118" t="s">
        <v>8</v>
      </c>
      <c r="D8" s="118" t="s">
        <v>8</v>
      </c>
      <c r="E8" s="118" t="s">
        <v>8</v>
      </c>
      <c r="F8" s="118" t="s">
        <v>8</v>
      </c>
      <c r="G8" s="118" t="s">
        <v>8</v>
      </c>
      <c r="H8" s="211"/>
      <c r="I8" s="220"/>
    </row>
    <row r="9" spans="1:9" ht="35.25" customHeight="1">
      <c r="A9" s="119">
        <f>D28</f>
        <v>0</v>
      </c>
      <c r="B9" s="141"/>
      <c r="C9" s="119">
        <f>A9-B9</f>
        <v>0</v>
      </c>
      <c r="D9" s="119">
        <f>D24</f>
        <v>0</v>
      </c>
      <c r="E9" s="119">
        <f>E24</f>
        <v>0</v>
      </c>
      <c r="F9" s="119">
        <f>F24</f>
        <v>0</v>
      </c>
      <c r="G9" s="119">
        <f>IFERROR(ROUNDDOWN(F9,-3),"")</f>
        <v>0</v>
      </c>
      <c r="H9" s="130"/>
      <c r="I9" s="171"/>
    </row>
    <row r="10" spans="1:9" ht="10.5" customHeight="1"/>
    <row r="11" spans="1:9" ht="19.5" customHeight="1">
      <c r="A11" s="120" t="s">
        <v>352</v>
      </c>
      <c r="B11" s="120"/>
      <c r="C11" s="120"/>
      <c r="D11" s="120"/>
      <c r="E11" s="192"/>
      <c r="F11" s="192"/>
      <c r="G11" s="192"/>
      <c r="H11" s="192"/>
    </row>
    <row r="12" spans="1:9" ht="19.5" customHeight="1">
      <c r="A12" s="121" t="s">
        <v>9</v>
      </c>
      <c r="B12" s="142"/>
      <c r="C12" s="162"/>
      <c r="D12" s="179" t="s">
        <v>5</v>
      </c>
      <c r="E12" s="174" t="s">
        <v>209</v>
      </c>
      <c r="F12" s="174" t="s">
        <v>109</v>
      </c>
      <c r="G12" s="121" t="s">
        <v>111</v>
      </c>
      <c r="H12" s="142"/>
      <c r="I12" s="162"/>
    </row>
    <row r="13" spans="1:9" ht="19.5" customHeight="1">
      <c r="A13" s="122"/>
      <c r="B13" s="143"/>
      <c r="C13" s="163"/>
      <c r="D13" s="180" t="s">
        <v>8</v>
      </c>
      <c r="E13" s="180" t="s">
        <v>8</v>
      </c>
      <c r="F13" s="180" t="s">
        <v>8</v>
      </c>
      <c r="G13" s="128"/>
      <c r="H13" s="149"/>
      <c r="I13" s="169"/>
    </row>
    <row r="14" spans="1:9" ht="19.5" customHeight="1">
      <c r="A14" s="123" t="s">
        <v>319</v>
      </c>
      <c r="B14" s="144"/>
      <c r="C14" s="164"/>
      <c r="D14" s="181"/>
      <c r="E14" s="181"/>
      <c r="F14" s="181"/>
      <c r="G14" s="126"/>
      <c r="H14" s="147"/>
      <c r="I14" s="167"/>
    </row>
    <row r="15" spans="1:9" ht="19.5" customHeight="1">
      <c r="A15" s="124" t="s">
        <v>34</v>
      </c>
      <c r="B15" s="145"/>
      <c r="C15" s="165"/>
      <c r="D15" s="182"/>
      <c r="E15" s="181"/>
      <c r="F15" s="181"/>
      <c r="G15" s="202"/>
      <c r="H15" s="212"/>
      <c r="I15" s="221"/>
    </row>
    <row r="16" spans="1:9" ht="19.5" customHeight="1">
      <c r="A16" s="125" t="s">
        <v>320</v>
      </c>
      <c r="B16" s="146"/>
      <c r="C16" s="166"/>
      <c r="D16" s="182"/>
      <c r="E16" s="181"/>
      <c r="F16" s="181"/>
      <c r="G16" s="203"/>
      <c r="H16" s="213"/>
      <c r="I16" s="222"/>
    </row>
    <row r="17" spans="1:9" ht="19.5" customHeight="1">
      <c r="A17" s="121" t="s">
        <v>6</v>
      </c>
      <c r="B17" s="142"/>
      <c r="C17" s="162"/>
      <c r="D17" s="183">
        <f>SUM(D15:D16)</f>
        <v>0</v>
      </c>
      <c r="E17" s="183">
        <f>I33</f>
        <v>0</v>
      </c>
      <c r="F17" s="183">
        <f>MIN(D17,E17)</f>
        <v>0</v>
      </c>
      <c r="G17" s="204"/>
      <c r="H17" s="214"/>
      <c r="I17" s="223"/>
    </row>
    <row r="18" spans="1:9" ht="19.5" customHeight="1">
      <c r="A18" s="126" t="s">
        <v>321</v>
      </c>
      <c r="B18" s="147"/>
      <c r="C18" s="167"/>
      <c r="D18" s="181"/>
      <c r="E18" s="181"/>
      <c r="F18" s="181"/>
      <c r="G18" s="126"/>
      <c r="H18" s="147"/>
      <c r="I18" s="167"/>
    </row>
    <row r="19" spans="1:9" ht="19.5" customHeight="1">
      <c r="A19" s="127" t="s">
        <v>221</v>
      </c>
      <c r="B19" s="148"/>
      <c r="C19" s="168"/>
      <c r="D19" s="182"/>
      <c r="E19" s="181"/>
      <c r="F19" s="181"/>
      <c r="G19" s="202"/>
      <c r="H19" s="212"/>
      <c r="I19" s="221"/>
    </row>
    <row r="20" spans="1:9" ht="19.5" customHeight="1">
      <c r="A20" s="121" t="s">
        <v>6</v>
      </c>
      <c r="B20" s="142"/>
      <c r="C20" s="162"/>
      <c r="D20" s="183">
        <f>SUM(D19:D19)</f>
        <v>0</v>
      </c>
      <c r="E20" s="183">
        <f>I42</f>
        <v>0</v>
      </c>
      <c r="F20" s="183">
        <f>MIN(D20,E20)</f>
        <v>0</v>
      </c>
      <c r="G20" s="204"/>
      <c r="H20" s="214"/>
      <c r="I20" s="223"/>
    </row>
    <row r="21" spans="1:9" ht="19.5" customHeight="1">
      <c r="A21" s="128" t="s">
        <v>162</v>
      </c>
      <c r="B21" s="149"/>
      <c r="C21" s="169"/>
      <c r="D21" s="184"/>
      <c r="E21" s="184"/>
      <c r="F21" s="184"/>
      <c r="G21" s="128"/>
      <c r="H21" s="149"/>
      <c r="I21" s="169"/>
    </row>
    <row r="22" spans="1:9" ht="19.5" customHeight="1">
      <c r="A22" s="129" t="s">
        <v>34</v>
      </c>
      <c r="B22" s="150"/>
      <c r="C22" s="170"/>
      <c r="D22" s="182"/>
      <c r="E22" s="181"/>
      <c r="F22" s="181"/>
      <c r="G22" s="203"/>
      <c r="H22" s="213"/>
      <c r="I22" s="222"/>
    </row>
    <row r="23" spans="1:9" ht="19.5" customHeight="1">
      <c r="A23" s="121" t="s">
        <v>6</v>
      </c>
      <c r="B23" s="142"/>
      <c r="C23" s="162"/>
      <c r="D23" s="183">
        <f>SUM(D22:D22)</f>
        <v>0</v>
      </c>
      <c r="E23" s="183">
        <f>I44</f>
        <v>0</v>
      </c>
      <c r="F23" s="183">
        <f>MIN(D23,E23)</f>
        <v>0</v>
      </c>
      <c r="G23" s="126"/>
      <c r="H23" s="147"/>
      <c r="I23" s="167"/>
    </row>
    <row r="24" spans="1:9" ht="19.5" customHeight="1">
      <c r="A24" s="130" t="s">
        <v>56</v>
      </c>
      <c r="B24" s="151"/>
      <c r="C24" s="171"/>
      <c r="D24" s="185">
        <f>D17+D20+D23</f>
        <v>0</v>
      </c>
      <c r="E24" s="185">
        <f>IFERROR(E17+E20+E23,"")</f>
        <v>0</v>
      </c>
      <c r="F24" s="201">
        <f>+F17+F20+F23</f>
        <v>0</v>
      </c>
      <c r="G24" s="204"/>
      <c r="H24" s="214"/>
      <c r="I24" s="223"/>
    </row>
    <row r="25" spans="1:9" s="112" customFormat="1" ht="19.5" customHeight="1">
      <c r="A25" s="131" t="s">
        <v>77</v>
      </c>
      <c r="B25" s="152"/>
      <c r="C25" s="172"/>
      <c r="D25" s="186"/>
      <c r="E25" s="193"/>
      <c r="F25" s="193"/>
      <c r="G25" s="205"/>
      <c r="H25" s="215"/>
      <c r="I25" s="224"/>
    </row>
    <row r="26" spans="1:9" s="112" customFormat="1" ht="19.5" customHeight="1">
      <c r="A26" s="132"/>
      <c r="B26" s="153"/>
      <c r="C26" s="173"/>
      <c r="D26" s="187"/>
      <c r="E26" s="189"/>
      <c r="F26" s="189"/>
      <c r="G26" s="205"/>
      <c r="H26" s="215"/>
      <c r="I26" s="224"/>
    </row>
    <row r="27" spans="1:9" s="112" customFormat="1" ht="19.5" customHeight="1">
      <c r="A27" s="133" t="s">
        <v>369</v>
      </c>
      <c r="B27" s="154"/>
      <c r="C27" s="174"/>
      <c r="D27" s="188">
        <f>SUM(D25:D26)</f>
        <v>0</v>
      </c>
      <c r="E27" s="188"/>
      <c r="F27" s="188"/>
      <c r="G27" s="206"/>
      <c r="H27" s="216"/>
      <c r="I27" s="225"/>
    </row>
    <row r="28" spans="1:9" s="112" customFormat="1" ht="19.5" customHeight="1">
      <c r="A28" s="134" t="s">
        <v>127</v>
      </c>
      <c r="B28" s="155"/>
      <c r="C28" s="175"/>
      <c r="D28" s="189">
        <f>SUM(D24,D27)</f>
        <v>0</v>
      </c>
      <c r="E28" s="189">
        <f>IFERROR(E24+E27,"")</f>
        <v>0</v>
      </c>
      <c r="F28" s="189"/>
      <c r="G28" s="207"/>
      <c r="H28" s="217"/>
      <c r="I28" s="226"/>
    </row>
    <row r="29" spans="1:9" s="112" customFormat="1" ht="19.5" customHeight="1">
      <c r="A29" s="135" t="s">
        <v>61</v>
      </c>
      <c r="B29" s="135"/>
      <c r="C29" s="135"/>
      <c r="D29" s="135"/>
      <c r="E29" s="194"/>
      <c r="F29" s="194"/>
      <c r="G29" s="194"/>
    </row>
    <row r="30" spans="1:9" s="112" customFormat="1" ht="19.5" customHeight="1">
      <c r="A30" s="135" t="s">
        <v>375</v>
      </c>
      <c r="B30" s="156"/>
      <c r="C30" s="156"/>
      <c r="D30" s="156"/>
      <c r="E30" s="195"/>
      <c r="F30" s="195"/>
      <c r="G30" s="195"/>
    </row>
    <row r="31" spans="1:9" s="112" customFormat="1" ht="19.5" customHeight="1">
      <c r="A31" s="135"/>
      <c r="B31" s="135"/>
      <c r="C31" s="135"/>
      <c r="D31" s="135"/>
      <c r="E31" s="194"/>
      <c r="F31" s="194"/>
      <c r="G31" s="194"/>
    </row>
    <row r="32" spans="1:9" s="111" customFormat="1" ht="19.5" customHeight="1">
      <c r="A32" s="136" t="s">
        <v>353</v>
      </c>
      <c r="B32" s="136"/>
      <c r="C32" s="136"/>
      <c r="D32" s="136"/>
      <c r="E32" s="136"/>
      <c r="F32" s="136"/>
      <c r="G32" s="136"/>
      <c r="H32" s="136"/>
      <c r="I32" s="136"/>
    </row>
    <row r="33" spans="1:9" s="111" customFormat="1" ht="19.5" customHeight="1">
      <c r="A33" s="137" t="s">
        <v>75</v>
      </c>
      <c r="B33" s="157"/>
      <c r="C33" s="112"/>
      <c r="D33" s="112"/>
      <c r="E33" s="196"/>
      <c r="F33" s="112"/>
      <c r="G33" s="196"/>
      <c r="H33" s="112"/>
      <c r="I33" s="227">
        <f>IFERROR(I35+I37+I38,"")</f>
        <v>0</v>
      </c>
    </row>
    <row r="34" spans="1:9" s="111" customFormat="1" ht="19.5" customHeight="1">
      <c r="A34" s="138"/>
      <c r="B34" s="157"/>
      <c r="C34" s="112"/>
      <c r="D34" s="112"/>
      <c r="E34" s="196" t="s">
        <v>1</v>
      </c>
      <c r="F34" s="112"/>
      <c r="G34" s="196" t="s">
        <v>82</v>
      </c>
      <c r="H34" s="112"/>
      <c r="I34" s="228"/>
    </row>
    <row r="35" spans="1:9" s="111" customFormat="1" ht="19.5" customHeight="1">
      <c r="A35" s="139" t="s">
        <v>203</v>
      </c>
      <c r="B35" s="157"/>
      <c r="C35" s="176">
        <v>10000</v>
      </c>
      <c r="D35" s="190" t="s">
        <v>145</v>
      </c>
      <c r="E35" s="197"/>
      <c r="F35" s="190" t="s">
        <v>145</v>
      </c>
      <c r="G35" s="197"/>
      <c r="H35" s="190" t="s">
        <v>208</v>
      </c>
      <c r="I35" s="229">
        <f>E35*G35</f>
        <v>0</v>
      </c>
    </row>
    <row r="36" spans="1:9" s="111" customFormat="1" ht="19.5" customHeight="1">
      <c r="A36" s="138"/>
      <c r="B36" s="157"/>
      <c r="C36" s="112"/>
      <c r="D36" s="190"/>
      <c r="E36" s="196" t="s">
        <v>1</v>
      </c>
      <c r="F36" s="190"/>
      <c r="G36" s="196" t="s">
        <v>82</v>
      </c>
      <c r="H36" s="190"/>
      <c r="I36" s="228"/>
    </row>
    <row r="37" spans="1:9" s="111" customFormat="1" ht="19.5" customHeight="1">
      <c r="A37" s="139" t="s">
        <v>34</v>
      </c>
      <c r="B37" s="158" t="s">
        <v>212</v>
      </c>
      <c r="C37" s="176">
        <v>2000</v>
      </c>
      <c r="D37" s="190" t="s">
        <v>145</v>
      </c>
      <c r="E37" s="198"/>
      <c r="F37" s="190" t="s">
        <v>145</v>
      </c>
      <c r="G37" s="197"/>
      <c r="H37" s="190" t="s">
        <v>208</v>
      </c>
      <c r="I37" s="229">
        <f>E37*G37</f>
        <v>0</v>
      </c>
    </row>
    <row r="38" spans="1:9" s="111" customFormat="1" ht="19.5" customHeight="1">
      <c r="A38" s="139"/>
      <c r="B38" s="158" t="s">
        <v>323</v>
      </c>
      <c r="C38" s="176">
        <v>12000</v>
      </c>
      <c r="D38" s="190" t="s">
        <v>145</v>
      </c>
      <c r="E38" s="197"/>
      <c r="F38" s="190" t="s">
        <v>145</v>
      </c>
      <c r="G38" s="197"/>
      <c r="H38" s="190" t="s">
        <v>208</v>
      </c>
      <c r="I38" s="229">
        <f>E38*G38</f>
        <v>0</v>
      </c>
    </row>
    <row r="39" spans="1:9" s="111" customFormat="1" ht="19.5" customHeight="1">
      <c r="A39" s="140"/>
      <c r="B39" s="159"/>
      <c r="C39" s="177"/>
      <c r="D39" s="155"/>
      <c r="E39" s="136"/>
      <c r="F39" s="155"/>
      <c r="G39" s="136"/>
      <c r="H39" s="155"/>
      <c r="I39" s="230"/>
    </row>
    <row r="40" spans="1:9" s="111" customFormat="1" ht="19.5" customHeight="1">
      <c r="A40" s="137" t="s">
        <v>324</v>
      </c>
      <c r="B40" s="160"/>
      <c r="C40" s="178"/>
      <c r="D40" s="191"/>
      <c r="E40" s="199"/>
      <c r="F40" s="191"/>
      <c r="G40" s="199"/>
      <c r="H40" s="191"/>
      <c r="I40" s="231"/>
    </row>
    <row r="41" spans="1:9" s="111" customFormat="1" ht="19.5" customHeight="1">
      <c r="A41" s="138"/>
      <c r="B41" s="158"/>
      <c r="C41" s="112"/>
      <c r="D41" s="190"/>
      <c r="E41" s="196"/>
      <c r="F41" s="190"/>
      <c r="G41" s="196" t="s">
        <v>82</v>
      </c>
      <c r="H41" s="190"/>
      <c r="I41" s="228"/>
    </row>
    <row r="42" spans="1:9" s="111" customFormat="1" ht="19.5" customHeight="1">
      <c r="A42" s="138"/>
      <c r="B42" s="158"/>
      <c r="C42" s="176"/>
      <c r="D42" s="190"/>
      <c r="E42" s="176">
        <v>54000</v>
      </c>
      <c r="F42" s="190" t="s">
        <v>145</v>
      </c>
      <c r="G42" s="197"/>
      <c r="H42" s="190" t="s">
        <v>208</v>
      </c>
      <c r="I42" s="232">
        <f>IFERROR(E42*G42,"　")</f>
        <v>0</v>
      </c>
    </row>
    <row r="43" spans="1:9" s="111" customFormat="1" ht="19.5" customHeight="1">
      <c r="A43" s="140"/>
      <c r="B43" s="159"/>
      <c r="C43" s="177"/>
      <c r="D43" s="155"/>
      <c r="E43" s="136"/>
      <c r="F43" s="155"/>
      <c r="G43" s="136"/>
      <c r="H43" s="155"/>
      <c r="I43" s="230"/>
    </row>
    <row r="44" spans="1:9" s="111" customFormat="1" ht="19.5" customHeight="1">
      <c r="A44" s="138" t="s">
        <v>325</v>
      </c>
      <c r="B44" s="158"/>
      <c r="C44" s="176"/>
      <c r="D44" s="190"/>
      <c r="E44" s="112"/>
      <c r="F44" s="190"/>
      <c r="G44" s="112"/>
      <c r="H44" s="190"/>
      <c r="I44" s="227">
        <f>IFERROR(I46+I47,"")</f>
        <v>0</v>
      </c>
    </row>
    <row r="45" spans="1:9" s="111" customFormat="1" ht="19.5" customHeight="1">
      <c r="A45" s="138"/>
      <c r="B45" s="158"/>
      <c r="C45" s="112"/>
      <c r="D45" s="190"/>
      <c r="E45" s="196" t="s">
        <v>1</v>
      </c>
      <c r="F45" s="190"/>
      <c r="G45" s="196" t="s">
        <v>82</v>
      </c>
      <c r="H45" s="190"/>
      <c r="I45" s="228"/>
    </row>
    <row r="46" spans="1:9" s="111" customFormat="1" ht="19.5" customHeight="1">
      <c r="A46" s="138"/>
      <c r="B46" s="158" t="s">
        <v>212</v>
      </c>
      <c r="C46" s="176">
        <v>4000</v>
      </c>
      <c r="D46" s="190" t="s">
        <v>145</v>
      </c>
      <c r="E46" s="198"/>
      <c r="F46" s="190" t="s">
        <v>145</v>
      </c>
      <c r="G46" s="197"/>
      <c r="H46" s="190" t="s">
        <v>208</v>
      </c>
      <c r="I46" s="229">
        <f>IFERROR(C46*E46*G46,"　")</f>
        <v>0</v>
      </c>
    </row>
    <row r="47" spans="1:9" s="111" customFormat="1" ht="19.5" customHeight="1">
      <c r="A47" s="138"/>
      <c r="B47" s="158" t="s">
        <v>323</v>
      </c>
      <c r="C47" s="176">
        <v>24000</v>
      </c>
      <c r="D47" s="190" t="s">
        <v>145</v>
      </c>
      <c r="E47" s="197"/>
      <c r="F47" s="190" t="s">
        <v>145</v>
      </c>
      <c r="G47" s="197"/>
      <c r="H47" s="190" t="s">
        <v>208</v>
      </c>
      <c r="I47" s="229">
        <f>IFERROR(C47*E47*G47,"　")</f>
        <v>0</v>
      </c>
    </row>
    <row r="48" spans="1:9" s="111" customFormat="1" ht="19.5" customHeight="1">
      <c r="A48" s="140"/>
      <c r="B48" s="161"/>
      <c r="C48" s="136"/>
      <c r="D48" s="136"/>
      <c r="E48" s="136"/>
      <c r="F48" s="136"/>
      <c r="G48" s="136"/>
      <c r="H48" s="136"/>
      <c r="I48" s="233"/>
    </row>
    <row r="49" s="111" customFormat="1" ht="19.5" customHeight="1"/>
    <row r="50" s="111" customFormat="1" ht="19.5" customHeight="1"/>
    <row r="51" s="111" customFormat="1" ht="19.5" customHeight="1"/>
  </sheetData>
  <mergeCells count="25">
    <mergeCell ref="A2:I2"/>
    <mergeCell ref="H4:I4"/>
    <mergeCell ref="H8:I8"/>
    <mergeCell ref="H9:I9"/>
    <mergeCell ref="A12:C12"/>
    <mergeCell ref="G12:I12"/>
    <mergeCell ref="G13:I13"/>
    <mergeCell ref="G14:I14"/>
    <mergeCell ref="G15:I15"/>
    <mergeCell ref="A16:B16"/>
    <mergeCell ref="G16:I16"/>
    <mergeCell ref="G17:I17"/>
    <mergeCell ref="G18:I18"/>
    <mergeCell ref="A19:C19"/>
    <mergeCell ref="G19:I19"/>
    <mergeCell ref="G20:I20"/>
    <mergeCell ref="G21:I21"/>
    <mergeCell ref="G22:I22"/>
    <mergeCell ref="G23:I23"/>
    <mergeCell ref="G24:I24"/>
    <mergeCell ref="G25:I25"/>
    <mergeCell ref="G26:I26"/>
    <mergeCell ref="G27:I27"/>
    <mergeCell ref="G28:I28"/>
    <mergeCell ref="H6:I7"/>
  </mergeCells>
  <phoneticPr fontId="27"/>
  <conditionalFormatting sqref="H4:I4">
    <cfRule type="cellIs" dxfId="9" priority="1" operator="between">
      <formula>0</formula>
      <formula>0</formula>
    </cfRule>
  </conditionalFormatting>
  <pageMargins left="0.70866141732283461" right="0.31496062992125984" top="0.74803149606299213" bottom="0.55118110236220463" header="0.31496062992125984" footer="0.31496062992125984"/>
  <pageSetup paperSize="9" scale="68" fitToWidth="1" fitToHeight="1" orientation="portrait" usePrinterDefaults="1"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FF00"/>
  </sheetPr>
  <dimension ref="A1:J26"/>
  <sheetViews>
    <sheetView view="pageBreakPreview" zoomScale="85" zoomScaleSheetLayoutView="85" workbookViewId="0">
      <selection activeCell="D10" sqref="D10:E10"/>
    </sheetView>
  </sheetViews>
  <sheetFormatPr defaultColWidth="9" defaultRowHeight="12.75"/>
  <cols>
    <col min="1" max="1" width="4.88671875" style="112" bestFit="1" customWidth="1"/>
    <col min="2" max="2" width="9.5" style="112" customWidth="1"/>
    <col min="3" max="3" width="16.88671875" style="112" customWidth="1"/>
    <col min="4" max="5" width="18.25" style="112" customWidth="1"/>
    <col min="6" max="7" width="15.125" style="112" customWidth="1"/>
    <col min="8" max="9" width="10.44140625" style="112" customWidth="1"/>
    <col min="10" max="16384" width="9" style="112"/>
  </cols>
  <sheetData>
    <row r="1" spans="1:10">
      <c r="A1" s="234"/>
      <c r="B1" s="234"/>
      <c r="C1" s="234"/>
      <c r="D1" s="234"/>
      <c r="E1" s="234"/>
      <c r="F1" s="234"/>
      <c r="G1" s="234"/>
      <c r="H1" s="234"/>
      <c r="I1" s="234"/>
    </row>
    <row r="2" spans="1:10">
      <c r="A2" s="235" t="s">
        <v>175</v>
      </c>
      <c r="B2" s="234"/>
      <c r="C2" s="234"/>
      <c r="D2" s="234"/>
      <c r="E2" s="234"/>
      <c r="F2" s="234"/>
      <c r="G2" s="234"/>
      <c r="H2" s="234"/>
      <c r="I2" s="234"/>
    </row>
    <row r="3" spans="1:10">
      <c r="A3" s="235"/>
      <c r="B3" s="234"/>
      <c r="C3" s="234"/>
      <c r="D3" s="234"/>
      <c r="E3" s="234"/>
      <c r="F3" s="234"/>
      <c r="G3" s="234"/>
      <c r="H3" s="234"/>
      <c r="I3" s="234"/>
    </row>
    <row r="4" spans="1:10" ht="14.25">
      <c r="A4" s="236" t="s">
        <v>131</v>
      </c>
      <c r="B4" s="236"/>
      <c r="C4" s="236"/>
      <c r="D4" s="236"/>
      <c r="E4" s="236"/>
      <c r="F4" s="236"/>
      <c r="G4" s="236"/>
      <c r="H4" s="234"/>
      <c r="I4" s="234"/>
    </row>
    <row r="5" spans="1:10">
      <c r="A5" s="235"/>
      <c r="B5" s="234"/>
      <c r="C5" s="234"/>
      <c r="D5" s="234"/>
      <c r="E5" s="234"/>
      <c r="F5" s="234"/>
      <c r="G5" s="234"/>
      <c r="H5" s="234"/>
      <c r="I5" s="234"/>
    </row>
    <row r="6" spans="1:10">
      <c r="A6" s="237" t="s">
        <v>351</v>
      </c>
      <c r="B6" s="234"/>
      <c r="C6" s="234"/>
      <c r="D6" s="234"/>
      <c r="E6" s="234"/>
      <c r="F6" s="234"/>
      <c r="G6" s="234"/>
      <c r="H6" s="234"/>
      <c r="I6" s="234"/>
    </row>
    <row r="7" spans="1:10">
      <c r="A7" s="234"/>
      <c r="B7" s="235"/>
      <c r="C7" s="235"/>
      <c r="D7" s="234"/>
      <c r="E7" s="234"/>
      <c r="F7" s="234"/>
      <c r="G7" s="234"/>
      <c r="H7" s="234"/>
      <c r="I7" s="234"/>
    </row>
    <row r="8" spans="1:10" ht="24" customHeight="1">
      <c r="A8" s="179" t="s">
        <v>239</v>
      </c>
      <c r="B8" s="243" t="s">
        <v>59</v>
      </c>
      <c r="C8" s="121" t="s">
        <v>267</v>
      </c>
      <c r="D8" s="133" t="s">
        <v>17</v>
      </c>
      <c r="E8" s="174"/>
      <c r="F8" s="179" t="s">
        <v>1</v>
      </c>
      <c r="G8" s="179" t="s">
        <v>94</v>
      </c>
      <c r="H8" s="251"/>
      <c r="I8" s="251" t="s">
        <v>227</v>
      </c>
    </row>
    <row r="9" spans="1:10" ht="32.25" customHeight="1">
      <c r="A9" s="238"/>
      <c r="B9" s="238"/>
      <c r="C9" s="245"/>
      <c r="D9" s="245"/>
      <c r="E9" s="248"/>
      <c r="F9" s="238"/>
      <c r="G9" s="238"/>
      <c r="H9" s="252">
        <f>4*F9/4</f>
        <v>0</v>
      </c>
      <c r="I9" s="252">
        <f t="shared" ref="I9:I23" si="0">ROUNDUP(H9,0)</f>
        <v>0</v>
      </c>
      <c r="J9" s="112">
        <v>1</v>
      </c>
    </row>
    <row r="10" spans="1:10" ht="32.25" customHeight="1">
      <c r="A10" s="238"/>
      <c r="B10" s="238"/>
      <c r="C10" s="245"/>
      <c r="D10" s="245"/>
      <c r="E10" s="248"/>
      <c r="F10" s="238"/>
      <c r="G10" s="238"/>
      <c r="H10" s="252">
        <f>3*F10/4</f>
        <v>0</v>
      </c>
      <c r="I10" s="252">
        <f t="shared" si="0"/>
        <v>0</v>
      </c>
      <c r="J10" s="112">
        <v>2</v>
      </c>
    </row>
    <row r="11" spans="1:10" ht="32.25" customHeight="1">
      <c r="A11" s="238"/>
      <c r="B11" s="238"/>
      <c r="C11" s="245"/>
      <c r="D11" s="245"/>
      <c r="E11" s="248"/>
      <c r="F11" s="238"/>
      <c r="G11" s="238"/>
      <c r="H11" s="252">
        <f>2*F11/4</f>
        <v>0</v>
      </c>
      <c r="I11" s="252">
        <f t="shared" si="0"/>
        <v>0</v>
      </c>
      <c r="J11" s="112">
        <v>3</v>
      </c>
    </row>
    <row r="12" spans="1:10" ht="32.25" customHeight="1">
      <c r="A12" s="238"/>
      <c r="B12" s="238"/>
      <c r="C12" s="245"/>
      <c r="D12" s="245"/>
      <c r="E12" s="248"/>
      <c r="F12" s="238"/>
      <c r="G12" s="238"/>
      <c r="H12" s="252">
        <f t="shared" ref="H12:H23" si="1">1*F12/4</f>
        <v>0</v>
      </c>
      <c r="I12" s="252">
        <f t="shared" si="0"/>
        <v>0</v>
      </c>
      <c r="J12" s="112">
        <v>4</v>
      </c>
    </row>
    <row r="13" spans="1:10" ht="32.25" customHeight="1">
      <c r="A13" s="238"/>
      <c r="B13" s="238"/>
      <c r="C13" s="245"/>
      <c r="D13" s="245"/>
      <c r="E13" s="248"/>
      <c r="F13" s="238"/>
      <c r="G13" s="238"/>
      <c r="H13" s="252">
        <f t="shared" si="1"/>
        <v>0</v>
      </c>
      <c r="I13" s="252">
        <f t="shared" si="0"/>
        <v>0</v>
      </c>
      <c r="J13" s="112">
        <v>5</v>
      </c>
    </row>
    <row r="14" spans="1:10" ht="24" hidden="1" customHeight="1">
      <c r="A14" s="239"/>
      <c r="B14" s="239"/>
      <c r="C14" s="246"/>
      <c r="D14" s="245"/>
      <c r="E14" s="248"/>
      <c r="F14" s="239"/>
      <c r="G14" s="239"/>
      <c r="H14" s="252">
        <f t="shared" si="1"/>
        <v>0</v>
      </c>
      <c r="I14" s="252">
        <f t="shared" si="0"/>
        <v>0</v>
      </c>
      <c r="J14" s="112">
        <v>6</v>
      </c>
    </row>
    <row r="15" spans="1:10" ht="24" hidden="1" customHeight="1">
      <c r="A15" s="239"/>
      <c r="B15" s="239"/>
      <c r="C15" s="246"/>
      <c r="D15" s="245"/>
      <c r="E15" s="248"/>
      <c r="F15" s="239"/>
      <c r="G15" s="239"/>
      <c r="H15" s="252">
        <f t="shared" si="1"/>
        <v>0</v>
      </c>
      <c r="I15" s="252">
        <f t="shared" si="0"/>
        <v>0</v>
      </c>
      <c r="J15" s="112">
        <v>7</v>
      </c>
    </row>
    <row r="16" spans="1:10" ht="24" hidden="1" customHeight="1">
      <c r="A16" s="239"/>
      <c r="B16" s="239"/>
      <c r="C16" s="246"/>
      <c r="D16" s="245"/>
      <c r="E16" s="248"/>
      <c r="F16" s="239"/>
      <c r="G16" s="239"/>
      <c r="H16" s="252">
        <f t="shared" si="1"/>
        <v>0</v>
      </c>
      <c r="I16" s="252">
        <f t="shared" si="0"/>
        <v>0</v>
      </c>
      <c r="J16" s="112">
        <v>8</v>
      </c>
    </row>
    <row r="17" spans="1:10" ht="24" hidden="1" customHeight="1">
      <c r="A17" s="239"/>
      <c r="B17" s="239"/>
      <c r="C17" s="246"/>
      <c r="D17" s="245"/>
      <c r="E17" s="248"/>
      <c r="F17" s="239"/>
      <c r="G17" s="239"/>
      <c r="H17" s="252">
        <f t="shared" si="1"/>
        <v>0</v>
      </c>
      <c r="I17" s="252">
        <f t="shared" si="0"/>
        <v>0</v>
      </c>
      <c r="J17" s="112">
        <v>9</v>
      </c>
    </row>
    <row r="18" spans="1:10" ht="24" hidden="1" customHeight="1">
      <c r="A18" s="239"/>
      <c r="B18" s="239"/>
      <c r="C18" s="246"/>
      <c r="D18" s="245"/>
      <c r="E18" s="248"/>
      <c r="F18" s="239"/>
      <c r="G18" s="239"/>
      <c r="H18" s="252">
        <f t="shared" si="1"/>
        <v>0</v>
      </c>
      <c r="I18" s="252">
        <f t="shared" si="0"/>
        <v>0</v>
      </c>
      <c r="J18" s="112">
        <v>10</v>
      </c>
    </row>
    <row r="19" spans="1:10" ht="24" hidden="1" customHeight="1">
      <c r="A19" s="239"/>
      <c r="B19" s="239"/>
      <c r="C19" s="246"/>
      <c r="D19" s="245"/>
      <c r="E19" s="248"/>
      <c r="F19" s="239"/>
      <c r="G19" s="239"/>
      <c r="H19" s="252">
        <f t="shared" si="1"/>
        <v>0</v>
      </c>
      <c r="I19" s="252">
        <f t="shared" si="0"/>
        <v>0</v>
      </c>
      <c r="J19" s="112">
        <v>11</v>
      </c>
    </row>
    <row r="20" spans="1:10" ht="24" hidden="1" customHeight="1">
      <c r="A20" s="239"/>
      <c r="B20" s="239"/>
      <c r="C20" s="246"/>
      <c r="D20" s="245"/>
      <c r="E20" s="248"/>
      <c r="F20" s="239"/>
      <c r="G20" s="239"/>
      <c r="H20" s="252">
        <f t="shared" si="1"/>
        <v>0</v>
      </c>
      <c r="I20" s="252">
        <f t="shared" si="0"/>
        <v>0</v>
      </c>
      <c r="J20" s="112">
        <v>12</v>
      </c>
    </row>
    <row r="21" spans="1:10" ht="24" hidden="1" customHeight="1">
      <c r="A21" s="239"/>
      <c r="B21" s="239"/>
      <c r="C21" s="246"/>
      <c r="D21" s="245"/>
      <c r="E21" s="248"/>
      <c r="F21" s="239"/>
      <c r="G21" s="239"/>
      <c r="H21" s="252">
        <f t="shared" si="1"/>
        <v>0</v>
      </c>
      <c r="I21" s="252">
        <f t="shared" si="0"/>
        <v>0</v>
      </c>
      <c r="J21" s="112">
        <v>13</v>
      </c>
    </row>
    <row r="22" spans="1:10" ht="24" hidden="1" customHeight="1">
      <c r="A22" s="239"/>
      <c r="B22" s="239"/>
      <c r="C22" s="246"/>
      <c r="D22" s="245"/>
      <c r="E22" s="248"/>
      <c r="F22" s="239"/>
      <c r="G22" s="239"/>
      <c r="H22" s="252">
        <f t="shared" si="1"/>
        <v>0</v>
      </c>
      <c r="I22" s="252">
        <f t="shared" si="0"/>
        <v>0</v>
      </c>
      <c r="J22" s="112">
        <v>14</v>
      </c>
    </row>
    <row r="23" spans="1:10" ht="24" hidden="1" customHeight="1">
      <c r="A23" s="240"/>
      <c r="B23" s="240"/>
      <c r="C23" s="247"/>
      <c r="D23" s="245"/>
      <c r="E23" s="248"/>
      <c r="F23" s="240"/>
      <c r="G23" s="240"/>
      <c r="H23" s="252">
        <f t="shared" si="1"/>
        <v>0</v>
      </c>
      <c r="I23" s="252">
        <f t="shared" si="0"/>
        <v>0</v>
      </c>
      <c r="J23" s="112">
        <v>15</v>
      </c>
    </row>
    <row r="24" spans="1:10" ht="24" customHeight="1">
      <c r="A24" s="241" t="s">
        <v>64</v>
      </c>
      <c r="B24" s="244"/>
      <c r="C24" s="244"/>
      <c r="D24" s="244"/>
      <c r="E24" s="249"/>
      <c r="F24" s="250">
        <f>+SUM(F9:F13)</f>
        <v>0</v>
      </c>
      <c r="G24" s="250"/>
      <c r="H24" s="252"/>
      <c r="I24" s="252"/>
    </row>
    <row r="25" spans="1:10" ht="24" customHeight="1">
      <c r="A25" s="112" t="s">
        <v>377</v>
      </c>
    </row>
    <row r="26" spans="1:10" ht="33" customHeight="1">
      <c r="A26" s="242" t="s">
        <v>242</v>
      </c>
      <c r="B26" s="242"/>
      <c r="C26" s="242"/>
      <c r="D26" s="242"/>
      <c r="E26" s="242"/>
      <c r="F26" s="242"/>
      <c r="G26" s="242"/>
    </row>
    <row r="27" spans="1:10" ht="24" customHeight="1"/>
  </sheetData>
  <mergeCells count="9">
    <mergeCell ref="A4:G4"/>
    <mergeCell ref="D8:E8"/>
    <mergeCell ref="D9:E9"/>
    <mergeCell ref="D10:E10"/>
    <mergeCell ref="D11:E11"/>
    <mergeCell ref="D12:E12"/>
    <mergeCell ref="D13:E13"/>
    <mergeCell ref="A24:E24"/>
    <mergeCell ref="A26:G26"/>
  </mergeCells>
  <phoneticPr fontId="27"/>
  <conditionalFormatting sqref="F24">
    <cfRule type="cellIs" dxfId="8" priority="1" operator="between">
      <formula>0</formula>
      <formula>0</formula>
    </cfRule>
  </conditionalFormatting>
  <pageMargins left="0.7" right="0.7" top="0.75" bottom="0.75" header="0.3" footer="0.3"/>
  <pageSetup paperSize="9" scale="87"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FF00"/>
  </sheetPr>
  <dimension ref="A1:F26"/>
  <sheetViews>
    <sheetView zoomScale="85" zoomScaleNormal="85" workbookViewId="0">
      <selection activeCell="D14" sqref="D14"/>
    </sheetView>
  </sheetViews>
  <sheetFormatPr defaultRowHeight="13.5"/>
  <cols>
    <col min="1" max="1" width="22.5" style="253" customWidth="1"/>
    <col min="2" max="2" width="15.625" style="253" customWidth="1"/>
    <col min="3" max="3" width="5.875" style="253" customWidth="1"/>
    <col min="4" max="4" width="22.5" style="253" customWidth="1"/>
    <col min="5" max="5" width="15.625" style="253" customWidth="1"/>
    <col min="6" max="6" width="5.875" style="253" customWidth="1"/>
    <col min="7" max="16384" width="9" style="253" customWidth="1"/>
  </cols>
  <sheetData>
    <row r="1" spans="1:6">
      <c r="A1" s="112" t="s">
        <v>356</v>
      </c>
    </row>
    <row r="2" spans="1:6">
      <c r="A2" s="112"/>
    </row>
    <row r="3" spans="1:6" s="254" customFormat="1" ht="40.5" customHeight="1">
      <c r="A3" s="255" t="s">
        <v>148</v>
      </c>
      <c r="B3" s="255"/>
      <c r="C3" s="255"/>
      <c r="D3" s="255"/>
      <c r="E3" s="255"/>
      <c r="F3" s="255"/>
    </row>
    <row r="4" spans="1:6" ht="27.75" customHeight="1">
      <c r="A4" s="256"/>
      <c r="B4" s="256"/>
      <c r="C4" s="256"/>
      <c r="D4" s="256"/>
      <c r="E4" s="256"/>
      <c r="F4" s="256"/>
    </row>
    <row r="5" spans="1:6" ht="27.75" customHeight="1">
      <c r="A5" s="257" t="s">
        <v>355</v>
      </c>
      <c r="B5" s="263"/>
      <c r="C5" s="268"/>
      <c r="D5" s="263" t="s">
        <v>257</v>
      </c>
      <c r="E5" s="263"/>
      <c r="F5" s="286"/>
    </row>
    <row r="6" spans="1:6" ht="27.75" customHeight="1">
      <c r="A6" s="258"/>
      <c r="B6" s="264"/>
      <c r="C6" s="269"/>
      <c r="D6" s="275"/>
      <c r="E6" s="264"/>
      <c r="F6" s="287"/>
    </row>
    <row r="7" spans="1:6" ht="27.75" customHeight="1">
      <c r="A7" s="259" t="s">
        <v>368</v>
      </c>
      <c r="B7" s="265">
        <f>B19-B9</f>
        <v>0</v>
      </c>
      <c r="C7" s="270" t="s">
        <v>367</v>
      </c>
      <c r="D7" s="276" t="s">
        <v>156</v>
      </c>
      <c r="E7" s="265">
        <f>SUM(E8:E9)</f>
        <v>0</v>
      </c>
      <c r="F7" s="288" t="s">
        <v>367</v>
      </c>
    </row>
    <row r="8" spans="1:6" ht="27.75" customHeight="1">
      <c r="A8" s="259"/>
      <c r="B8" s="265"/>
      <c r="C8" s="270"/>
      <c r="D8" s="277" t="s">
        <v>371</v>
      </c>
      <c r="E8" s="283">
        <f>別紙１!D15</f>
        <v>0</v>
      </c>
      <c r="F8" s="289" t="s">
        <v>367</v>
      </c>
    </row>
    <row r="9" spans="1:6" ht="27.75" customHeight="1">
      <c r="A9" s="259" t="s">
        <v>370</v>
      </c>
      <c r="B9" s="265">
        <f>B10</f>
        <v>0</v>
      </c>
      <c r="C9" s="270" t="s">
        <v>367</v>
      </c>
      <c r="D9" s="277" t="s">
        <v>220</v>
      </c>
      <c r="E9" s="283">
        <f>別紙１!D16</f>
        <v>0</v>
      </c>
      <c r="F9" s="289" t="s">
        <v>367</v>
      </c>
    </row>
    <row r="10" spans="1:6" ht="27.75" customHeight="1">
      <c r="A10" s="260" t="s">
        <v>46</v>
      </c>
      <c r="B10" s="266">
        <f>別紙１!G9</f>
        <v>0</v>
      </c>
      <c r="C10" s="271" t="s">
        <v>367</v>
      </c>
      <c r="D10" s="278"/>
      <c r="E10" s="284"/>
      <c r="F10" s="290"/>
    </row>
    <row r="11" spans="1:6" ht="27.75" customHeight="1">
      <c r="A11" s="259"/>
      <c r="B11" s="265"/>
      <c r="C11" s="270"/>
      <c r="D11" s="279" t="s">
        <v>372</v>
      </c>
      <c r="E11" s="284">
        <f>別紙１!D20</f>
        <v>0</v>
      </c>
      <c r="F11" s="290" t="s">
        <v>367</v>
      </c>
    </row>
    <row r="12" spans="1:6" ht="27.75" customHeight="1">
      <c r="A12" s="261"/>
      <c r="B12" s="265"/>
      <c r="C12" s="270"/>
      <c r="D12" s="278"/>
      <c r="E12" s="284"/>
      <c r="F12" s="290"/>
    </row>
    <row r="13" spans="1:6" ht="27.75" customHeight="1">
      <c r="A13" s="261"/>
      <c r="B13" s="265"/>
      <c r="C13" s="270"/>
      <c r="D13" s="279" t="s">
        <v>294</v>
      </c>
      <c r="E13" s="284">
        <f>別紙１!D23</f>
        <v>0</v>
      </c>
      <c r="F13" s="290" t="s">
        <v>367</v>
      </c>
    </row>
    <row r="14" spans="1:6" ht="27.75" customHeight="1">
      <c r="A14" s="261"/>
      <c r="B14" s="265"/>
      <c r="C14" s="270"/>
      <c r="D14" s="278"/>
      <c r="E14" s="284"/>
      <c r="F14" s="290"/>
    </row>
    <row r="15" spans="1:6" ht="27.75" customHeight="1">
      <c r="A15" s="261"/>
      <c r="B15" s="265"/>
      <c r="C15" s="270"/>
      <c r="D15" s="276" t="s">
        <v>373</v>
      </c>
      <c r="E15" s="265">
        <f>別紙１!D27</f>
        <v>0</v>
      </c>
      <c r="F15" s="288" t="s">
        <v>367</v>
      </c>
    </row>
    <row r="16" spans="1:6" ht="27.75" customHeight="1">
      <c r="A16" s="261"/>
      <c r="B16" s="265"/>
      <c r="C16" s="270"/>
      <c r="D16" s="280"/>
      <c r="E16" s="265"/>
      <c r="F16" s="288"/>
    </row>
    <row r="17" spans="1:6" ht="27.75" customHeight="1">
      <c r="A17" s="261"/>
      <c r="B17" s="265"/>
      <c r="C17" s="270"/>
      <c r="D17" s="280"/>
      <c r="E17" s="265"/>
      <c r="F17" s="288"/>
    </row>
    <row r="18" spans="1:6" ht="27.75" customHeight="1">
      <c r="A18" s="261"/>
      <c r="B18" s="265"/>
      <c r="C18" s="270"/>
      <c r="D18" s="280"/>
      <c r="E18" s="265"/>
      <c r="F18" s="288"/>
    </row>
    <row r="19" spans="1:6" ht="27.75" customHeight="1">
      <c r="A19" s="262" t="s">
        <v>63</v>
      </c>
      <c r="B19" s="267">
        <f>E19</f>
        <v>0</v>
      </c>
      <c r="C19" s="272" t="s">
        <v>8</v>
      </c>
      <c r="D19" s="281" t="s">
        <v>63</v>
      </c>
      <c r="E19" s="285">
        <f>E7+E11+E13+E15</f>
        <v>0</v>
      </c>
      <c r="F19" s="291" t="s">
        <v>8</v>
      </c>
    </row>
    <row r="20" spans="1:6" ht="27.75" customHeight="1">
      <c r="A20" s="256"/>
      <c r="B20" s="256"/>
      <c r="C20" s="256"/>
      <c r="D20" s="256"/>
      <c r="E20" s="256"/>
      <c r="F20" s="256"/>
    </row>
    <row r="21" spans="1:6" ht="27.75" customHeight="1">
      <c r="A21" s="256" t="s">
        <v>366</v>
      </c>
      <c r="B21" s="256"/>
      <c r="C21" s="256"/>
      <c r="D21" s="256"/>
      <c r="E21" s="256"/>
      <c r="F21" s="256"/>
    </row>
    <row r="22" spans="1:6" ht="27.75" customHeight="1">
      <c r="A22" s="256"/>
      <c r="B22" s="256"/>
      <c r="E22" s="256"/>
      <c r="F22" s="256"/>
    </row>
    <row r="23" spans="1:6" ht="27.75" customHeight="1">
      <c r="A23" s="256"/>
      <c r="B23" s="256"/>
      <c r="C23" s="273" t="str">
        <f>'第1号様式（交付申請）'!G7</f>
        <v>令和　 　年　　月　　日　</v>
      </c>
      <c r="D23" s="273"/>
      <c r="F23" s="256"/>
    </row>
    <row r="24" spans="1:6" ht="27.75" customHeight="1">
      <c r="A24" s="256"/>
      <c r="B24" s="256"/>
      <c r="C24" s="274" t="s">
        <v>126</v>
      </c>
      <c r="D24" s="282">
        <f>'第1号様式（交付申請）'!F12</f>
        <v>0</v>
      </c>
      <c r="E24" s="282"/>
      <c r="F24" s="282"/>
    </row>
    <row r="25" spans="1:6" ht="27.75" customHeight="1">
      <c r="A25" s="256"/>
      <c r="B25" s="256"/>
      <c r="C25" s="274" t="s">
        <v>85</v>
      </c>
      <c r="D25" s="282">
        <f>'第1号様式（交付申請）'!F13</f>
        <v>0</v>
      </c>
      <c r="E25" s="282"/>
      <c r="F25" s="282"/>
    </row>
    <row r="26" spans="1:6" ht="27.75" customHeight="1">
      <c r="A26" s="256"/>
      <c r="B26" s="256"/>
      <c r="C26" s="256"/>
      <c r="D26" s="256"/>
      <c r="E26" s="256"/>
      <c r="F26" s="256"/>
    </row>
    <row r="27" spans="1:6" ht="27.75" customHeight="1"/>
    <row r="28" spans="1:6" ht="27.75" customHeight="1"/>
    <row r="29" spans="1:6" ht="27.75" customHeight="1"/>
    <row r="30" spans="1:6" ht="27.75" customHeight="1"/>
    <row r="31" spans="1:6" ht="27.75" customHeight="1"/>
  </sheetData>
  <mergeCells count="6">
    <mergeCell ref="A3:F3"/>
    <mergeCell ref="A5:C5"/>
    <mergeCell ref="D5:F5"/>
    <mergeCell ref="C23:D23"/>
    <mergeCell ref="D24:F24"/>
    <mergeCell ref="D25:F25"/>
  </mergeCells>
  <phoneticPr fontId="42" type="Hiragana"/>
  <conditionalFormatting sqref="D24:F25">
    <cfRule type="cellIs" dxfId="7" priority="1" operator="between">
      <formula>0</formula>
      <formula>0</formula>
    </cfRule>
  </conditionalFormatting>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6"/>
  <dimension ref="A1:I30"/>
  <sheetViews>
    <sheetView view="pageBreakPreview" zoomScaleSheetLayoutView="100" workbookViewId="0">
      <selection activeCell="M22" sqref="M22"/>
    </sheetView>
  </sheetViews>
  <sheetFormatPr defaultColWidth="9" defaultRowHeight="12.75"/>
  <cols>
    <col min="1" max="1" width="14.625" style="95" customWidth="1"/>
    <col min="2" max="8" width="10.5" style="95" customWidth="1"/>
    <col min="9" max="9" width="4.125" style="95" customWidth="1"/>
    <col min="10" max="12" width="9" style="95"/>
    <col min="13" max="13" width="20" style="95" customWidth="1"/>
    <col min="14" max="16384" width="9" style="95"/>
  </cols>
  <sheetData>
    <row r="1" spans="1:9">
      <c r="A1" s="96"/>
    </row>
    <row r="2" spans="1:9">
      <c r="A2" s="96"/>
    </row>
    <row r="4" spans="1:9">
      <c r="A4" s="97" t="s">
        <v>219</v>
      </c>
      <c r="B4" s="97"/>
      <c r="C4" s="97"/>
      <c r="D4" s="97"/>
      <c r="E4" s="97"/>
      <c r="F4" s="97"/>
      <c r="G4" s="97"/>
      <c r="H4" s="97"/>
      <c r="I4" s="97"/>
    </row>
    <row r="5" spans="1:9">
      <c r="A5" s="98"/>
      <c r="B5" s="98"/>
      <c r="C5" s="98"/>
      <c r="D5" s="98"/>
      <c r="E5" s="98"/>
      <c r="F5" s="98"/>
      <c r="G5" s="98"/>
      <c r="H5" s="98"/>
      <c r="I5" s="98"/>
    </row>
    <row r="6" spans="1:9" ht="15" customHeight="1">
      <c r="G6" s="110" t="s">
        <v>276</v>
      </c>
      <c r="H6" s="110"/>
      <c r="I6" s="110"/>
    </row>
    <row r="7" spans="1:9" ht="15" customHeight="1">
      <c r="G7" s="110" t="s">
        <v>327</v>
      </c>
      <c r="H7" s="110"/>
      <c r="I7" s="110"/>
    </row>
    <row r="8" spans="1:9">
      <c r="A8" s="96"/>
    </row>
    <row r="9" spans="1:9">
      <c r="A9" s="99" t="s">
        <v>338</v>
      </c>
      <c r="B9" s="99"/>
      <c r="C9" s="98"/>
      <c r="D9" s="98"/>
    </row>
    <row r="10" spans="1:9">
      <c r="A10" s="96"/>
    </row>
    <row r="11" spans="1:9">
      <c r="A11" s="96"/>
    </row>
    <row r="12" spans="1:9" ht="29.25" customHeight="1">
      <c r="E12" s="96" t="s">
        <v>328</v>
      </c>
      <c r="F12" s="101">
        <f>'第1号様式（交付申請）'!F12</f>
        <v>0</v>
      </c>
      <c r="G12" s="101"/>
      <c r="H12" s="101"/>
    </row>
    <row r="13" spans="1:9" ht="29.25" customHeight="1">
      <c r="A13" s="96"/>
      <c r="E13" s="95" t="s">
        <v>85</v>
      </c>
      <c r="F13" s="242">
        <f>'第1号様式（交付申請）'!F13</f>
        <v>0</v>
      </c>
      <c r="G13" s="242"/>
      <c r="H13" s="242"/>
    </row>
    <row r="14" spans="1:9">
      <c r="A14" s="96" t="s">
        <v>329</v>
      </c>
    </row>
    <row r="15" spans="1:9">
      <c r="A15" s="96"/>
    </row>
    <row r="16" spans="1:9">
      <c r="A16" s="96"/>
    </row>
    <row r="17" spans="1:9" ht="40.5" customHeight="1">
      <c r="A17" s="292" t="s">
        <v>194</v>
      </c>
      <c r="B17" s="296"/>
      <c r="C17" s="296"/>
      <c r="D17" s="296"/>
      <c r="E17" s="296"/>
      <c r="F17" s="296"/>
      <c r="G17" s="296"/>
      <c r="H17" s="296"/>
      <c r="I17" s="296"/>
    </row>
    <row r="18" spans="1:9">
      <c r="A18" s="96"/>
    </row>
    <row r="19" spans="1:9" ht="64.5" customHeight="1">
      <c r="A19" s="108" t="s">
        <v>345</v>
      </c>
      <c r="B19" s="108"/>
      <c r="C19" s="108"/>
      <c r="D19" s="108"/>
      <c r="E19" s="108"/>
      <c r="F19" s="108"/>
      <c r="G19" s="108"/>
      <c r="H19" s="108"/>
      <c r="I19" s="108"/>
    </row>
    <row r="20" spans="1:9" ht="22.5" customHeight="1">
      <c r="A20" s="96"/>
    </row>
    <row r="21" spans="1:9" ht="21.75" customHeight="1">
      <c r="A21" s="97" t="s">
        <v>359</v>
      </c>
      <c r="B21" s="97"/>
      <c r="C21" s="97"/>
      <c r="D21" s="97"/>
      <c r="E21" s="97"/>
      <c r="F21" s="97"/>
      <c r="G21" s="97"/>
      <c r="H21" s="97"/>
    </row>
    <row r="22" spans="1:9" ht="58.5" customHeight="1">
      <c r="A22" s="293"/>
      <c r="B22" s="293"/>
      <c r="C22" s="293"/>
      <c r="D22" s="293"/>
      <c r="E22" s="293"/>
      <c r="F22" s="293"/>
      <c r="G22" s="293"/>
      <c r="H22" s="293"/>
      <c r="I22" s="293"/>
    </row>
    <row r="23" spans="1:9" ht="21.75" customHeight="1">
      <c r="A23" s="97" t="s">
        <v>357</v>
      </c>
      <c r="B23" s="97"/>
      <c r="C23" s="97"/>
      <c r="D23" s="97"/>
      <c r="E23" s="97"/>
      <c r="F23" s="97"/>
      <c r="G23" s="97"/>
      <c r="H23" s="97"/>
    </row>
    <row r="24" spans="1:9" ht="21.75" customHeight="1">
      <c r="A24" s="294"/>
    </row>
    <row r="25" spans="1:9" ht="21.75" customHeight="1">
      <c r="A25" s="97" t="s">
        <v>358</v>
      </c>
      <c r="B25" s="97"/>
      <c r="C25" s="97"/>
      <c r="D25" s="97"/>
      <c r="E25" s="97"/>
      <c r="F25" s="97"/>
      <c r="G25" s="97"/>
      <c r="H25" s="97"/>
    </row>
    <row r="26" spans="1:9" ht="21.75" customHeight="1">
      <c r="A26" s="294"/>
    </row>
    <row r="27" spans="1:9" ht="21.75" customHeight="1">
      <c r="A27" s="96" t="s">
        <v>331</v>
      </c>
    </row>
    <row r="28" spans="1:9" ht="21.75" customHeight="1">
      <c r="A28" s="102" t="s">
        <v>24</v>
      </c>
      <c r="B28" s="102"/>
      <c r="C28" s="102"/>
      <c r="D28" s="102"/>
      <c r="E28" s="102"/>
      <c r="F28" s="102"/>
      <c r="G28" s="102"/>
      <c r="H28" s="102"/>
    </row>
    <row r="29" spans="1:9" ht="21.75" customHeight="1">
      <c r="A29" s="295"/>
      <c r="B29" s="297"/>
      <c r="C29" s="297"/>
      <c r="D29" s="297"/>
      <c r="E29" s="297"/>
      <c r="F29" s="297"/>
      <c r="G29" s="297"/>
      <c r="H29" s="297"/>
    </row>
    <row r="30" spans="1:9" ht="21.75" customHeight="1">
      <c r="A30" s="102" t="s">
        <v>246</v>
      </c>
      <c r="B30" s="102"/>
      <c r="C30" s="102"/>
      <c r="D30" s="102"/>
      <c r="E30" s="102"/>
      <c r="F30" s="102"/>
      <c r="G30" s="102"/>
      <c r="H30" s="102"/>
    </row>
    <row r="31" spans="1:9" ht="47.25" customHeight="1"/>
    <row r="32" spans="1:9" ht="21.75" customHeight="1"/>
    <row r="33" ht="21.75" customHeight="1"/>
    <row r="34" ht="21.75" customHeight="1"/>
    <row r="35" ht="21.75" customHeight="1"/>
  </sheetData>
  <mergeCells count="13">
    <mergeCell ref="A4:I4"/>
    <mergeCell ref="G6:I6"/>
    <mergeCell ref="G7:I7"/>
    <mergeCell ref="F12:H12"/>
    <mergeCell ref="F13:H13"/>
    <mergeCell ref="A17:I17"/>
    <mergeCell ref="A19:I19"/>
    <mergeCell ref="A21:H21"/>
    <mergeCell ref="A22:I22"/>
    <mergeCell ref="A23:H23"/>
    <mergeCell ref="A25:H25"/>
    <mergeCell ref="A28:H28"/>
    <mergeCell ref="A30:H30"/>
  </mergeCells>
  <phoneticPr fontId="27"/>
  <conditionalFormatting sqref="F12:H13">
    <cfRule type="cellIs" dxfId="6" priority="1" operator="between">
      <formula>0</formula>
      <formula>0</formula>
    </cfRule>
  </conditionalFormatting>
  <printOptions horizontalCentered="1"/>
  <pageMargins left="0.70866141732283472" right="0.70866141732283472" top="0.74803149606299213" bottom="0.74803149606299213" header="0.31496062992125984" footer="0.31496062992125984"/>
  <pageSetup paperSize="9" scale="96" fitToWidth="1" fitToHeight="0"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11"/>
  <dimension ref="A1:I30"/>
  <sheetViews>
    <sheetView view="pageBreakPreview" zoomScaleSheetLayoutView="100" workbookViewId="0">
      <selection activeCell="A28" sqref="A28:H28"/>
    </sheetView>
  </sheetViews>
  <sheetFormatPr defaultColWidth="9" defaultRowHeight="12.75"/>
  <cols>
    <col min="1" max="1" width="14.625" style="95" customWidth="1"/>
    <col min="2" max="8" width="10.5" style="95" customWidth="1"/>
    <col min="9" max="9" width="4.125" style="95" customWidth="1"/>
    <col min="10" max="12" width="9" style="95"/>
    <col min="13" max="13" width="20" style="95" customWidth="1"/>
    <col min="14" max="16384" width="9" style="95"/>
  </cols>
  <sheetData>
    <row r="1" spans="1:9">
      <c r="A1" s="96"/>
    </row>
    <row r="2" spans="1:9">
      <c r="A2" s="96"/>
    </row>
    <row r="4" spans="1:9">
      <c r="A4" s="97" t="s">
        <v>360</v>
      </c>
      <c r="B4" s="97"/>
      <c r="C4" s="97"/>
      <c r="D4" s="97"/>
      <c r="E4" s="97"/>
      <c r="F4" s="97"/>
      <c r="G4" s="97"/>
      <c r="H4" s="97"/>
      <c r="I4" s="97"/>
    </row>
    <row r="5" spans="1:9">
      <c r="A5" s="98"/>
      <c r="B5" s="98"/>
      <c r="C5" s="98"/>
      <c r="D5" s="98"/>
      <c r="E5" s="98"/>
      <c r="F5" s="98"/>
      <c r="G5" s="98"/>
      <c r="H5" s="98"/>
      <c r="I5" s="98"/>
    </row>
    <row r="6" spans="1:9" ht="15" customHeight="1">
      <c r="G6" s="110" t="s">
        <v>276</v>
      </c>
      <c r="H6" s="110"/>
      <c r="I6" s="110"/>
    </row>
    <row r="7" spans="1:9" ht="15" customHeight="1">
      <c r="G7" s="110" t="s">
        <v>327</v>
      </c>
      <c r="H7" s="110"/>
      <c r="I7" s="110"/>
    </row>
    <row r="8" spans="1:9">
      <c r="A8" s="96"/>
    </row>
    <row r="9" spans="1:9">
      <c r="A9" s="99" t="s">
        <v>338</v>
      </c>
      <c r="B9" s="99"/>
      <c r="C9" s="98"/>
      <c r="D9" s="98"/>
    </row>
    <row r="10" spans="1:9">
      <c r="A10" s="96"/>
    </row>
    <row r="11" spans="1:9">
      <c r="A11" s="96"/>
    </row>
    <row r="12" spans="1:9" ht="29.25" customHeight="1">
      <c r="E12" s="96" t="s">
        <v>328</v>
      </c>
      <c r="F12" s="101">
        <f>'第1号様式（交付申請）'!F12</f>
        <v>0</v>
      </c>
      <c r="G12" s="101"/>
      <c r="H12" s="101"/>
    </row>
    <row r="13" spans="1:9" ht="29.25" customHeight="1">
      <c r="A13" s="96"/>
      <c r="E13" s="95" t="s">
        <v>85</v>
      </c>
      <c r="F13" s="242">
        <f>'第1号様式（交付申請）'!F13</f>
        <v>0</v>
      </c>
      <c r="G13" s="242"/>
      <c r="H13" s="242"/>
    </row>
    <row r="14" spans="1:9">
      <c r="A14" s="96" t="s">
        <v>329</v>
      </c>
    </row>
    <row r="15" spans="1:9">
      <c r="A15" s="96"/>
    </row>
    <row r="16" spans="1:9">
      <c r="A16" s="96"/>
    </row>
    <row r="17" spans="1:9" ht="14.25" customHeight="1">
      <c r="A17" s="100" t="s">
        <v>383</v>
      </c>
      <c r="B17" s="100"/>
      <c r="C17" s="100"/>
      <c r="D17" s="100"/>
      <c r="E17" s="100"/>
      <c r="F17" s="100"/>
      <c r="G17" s="100"/>
      <c r="H17" s="100"/>
      <c r="I17" s="100"/>
    </row>
    <row r="18" spans="1:9">
      <c r="A18" s="298"/>
      <c r="B18" s="120"/>
      <c r="C18" s="120"/>
      <c r="D18" s="120"/>
      <c r="E18" s="120"/>
      <c r="F18" s="120"/>
      <c r="G18" s="120"/>
      <c r="H18" s="120"/>
      <c r="I18" s="120"/>
    </row>
    <row r="19" spans="1:9" ht="57.75" customHeight="1">
      <c r="A19" s="299" t="s">
        <v>269</v>
      </c>
      <c r="B19" s="299"/>
      <c r="C19" s="299"/>
      <c r="D19" s="299"/>
      <c r="E19" s="299"/>
      <c r="F19" s="299"/>
      <c r="G19" s="299"/>
      <c r="H19" s="299"/>
      <c r="I19" s="299"/>
    </row>
    <row r="20" spans="1:9" ht="26.25" customHeight="1">
      <c r="A20" s="100" t="s">
        <v>104</v>
      </c>
      <c r="B20" s="100"/>
      <c r="C20" s="100"/>
      <c r="D20" s="100"/>
      <c r="E20" s="100"/>
      <c r="F20" s="100"/>
      <c r="G20" s="100"/>
      <c r="H20" s="100"/>
      <c r="I20" s="100"/>
    </row>
    <row r="21" spans="1:9" ht="39" customHeight="1">
      <c r="A21" s="208" t="s">
        <v>259</v>
      </c>
      <c r="B21" s="208"/>
      <c r="C21" s="208"/>
      <c r="D21" s="208"/>
      <c r="E21" s="208"/>
      <c r="F21" s="208"/>
      <c r="G21" s="208"/>
      <c r="H21" s="208"/>
      <c r="I21" s="208"/>
    </row>
    <row r="22" spans="1:9" ht="26.25" customHeight="1">
      <c r="A22" s="300"/>
      <c r="B22" s="300"/>
      <c r="G22" s="300"/>
      <c r="H22" s="300"/>
      <c r="I22" s="300"/>
    </row>
    <row r="23" spans="1:9" ht="26.25" customHeight="1">
      <c r="C23" s="301" t="s">
        <v>335</v>
      </c>
      <c r="D23" s="302"/>
      <c r="E23" s="302"/>
      <c r="F23" s="97" t="s">
        <v>8</v>
      </c>
      <c r="G23" s="97"/>
      <c r="H23" s="97"/>
    </row>
    <row r="24" spans="1:9" ht="26.25" customHeight="1">
      <c r="A24" s="96"/>
    </row>
    <row r="25" spans="1:9" ht="39" customHeight="1">
      <c r="A25" s="101" t="s">
        <v>361</v>
      </c>
      <c r="B25" s="97"/>
      <c r="C25" s="97"/>
      <c r="D25" s="97"/>
      <c r="E25" s="97"/>
      <c r="F25" s="97"/>
      <c r="G25" s="97"/>
      <c r="H25" s="97"/>
      <c r="I25" s="97"/>
    </row>
    <row r="26" spans="1:9" ht="26.25" customHeight="1">
      <c r="A26" s="97"/>
      <c r="B26" s="97"/>
      <c r="C26" s="97"/>
      <c r="D26" s="97"/>
      <c r="E26" s="97"/>
      <c r="F26" s="97"/>
      <c r="G26" s="97"/>
      <c r="H26" s="97"/>
    </row>
    <row r="27" spans="1:9" ht="26.25" customHeight="1">
      <c r="C27" s="301" t="s">
        <v>335</v>
      </c>
      <c r="D27" s="302"/>
      <c r="E27" s="302"/>
      <c r="F27" s="97" t="s">
        <v>8</v>
      </c>
    </row>
    <row r="28" spans="1:9" ht="26.25" customHeight="1">
      <c r="A28" s="97"/>
      <c r="B28" s="97"/>
      <c r="C28" s="97"/>
      <c r="D28" s="97"/>
      <c r="E28" s="97"/>
      <c r="F28" s="97"/>
      <c r="G28" s="97"/>
      <c r="H28" s="97"/>
    </row>
    <row r="29" spans="1:9" ht="26.25" customHeight="1"/>
    <row r="30" spans="1:9" ht="26.25" customHeight="1">
      <c r="A30" s="95" t="s">
        <v>354</v>
      </c>
    </row>
    <row r="31" spans="1:9" ht="26.25" customHeight="1"/>
  </sheetData>
  <mergeCells count="14">
    <mergeCell ref="A4:I4"/>
    <mergeCell ref="G6:I6"/>
    <mergeCell ref="G7:I7"/>
    <mergeCell ref="F12:H12"/>
    <mergeCell ref="F13:H13"/>
    <mergeCell ref="A17:I17"/>
    <mergeCell ref="A19:I19"/>
    <mergeCell ref="A20:I20"/>
    <mergeCell ref="A21:I21"/>
    <mergeCell ref="D23:E23"/>
    <mergeCell ref="A25:I25"/>
    <mergeCell ref="A26:H26"/>
    <mergeCell ref="D27:E27"/>
    <mergeCell ref="A28:H28"/>
  </mergeCells>
  <phoneticPr fontId="27"/>
  <conditionalFormatting sqref="F12:H13">
    <cfRule type="cellIs" dxfId="5" priority="1" operator="between">
      <formula>0</formula>
      <formula>0</formula>
    </cfRule>
  </conditionalFormatting>
  <printOptions horizontalCentered="1"/>
  <pageMargins left="0.70866141732283472" right="0.70866141732283472" top="0.74803149606299213" bottom="0.74803149606299213" header="0.31496062992125984" footer="0.31496062992125984"/>
  <pageSetup paperSize="9" scale="96" fitToWidth="1" fitToHeight="0"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12"/>
  <dimension ref="A1:I31"/>
  <sheetViews>
    <sheetView view="pageBreakPreview" zoomScaleSheetLayoutView="100" workbookViewId="0">
      <selection activeCell="M13" sqref="M13"/>
    </sheetView>
  </sheetViews>
  <sheetFormatPr defaultColWidth="9" defaultRowHeight="12.75"/>
  <cols>
    <col min="1" max="1" width="14.625" style="95" customWidth="1"/>
    <col min="2" max="8" width="10.5" style="95" customWidth="1"/>
    <col min="9" max="9" width="4.125" style="95" customWidth="1"/>
    <col min="10" max="12" width="9" style="95"/>
    <col min="13" max="13" width="20" style="95" customWidth="1"/>
    <col min="14" max="16384" width="9" style="95"/>
  </cols>
  <sheetData>
    <row r="1" spans="1:9">
      <c r="A1" s="96"/>
    </row>
    <row r="2" spans="1:9">
      <c r="A2" s="96"/>
    </row>
    <row r="4" spans="1:9">
      <c r="A4" s="97" t="s">
        <v>379</v>
      </c>
      <c r="B4" s="97"/>
      <c r="C4" s="97"/>
      <c r="D4" s="97"/>
      <c r="E4" s="97"/>
      <c r="F4" s="97"/>
      <c r="G4" s="97"/>
      <c r="H4" s="97"/>
      <c r="I4" s="97"/>
    </row>
    <row r="5" spans="1:9">
      <c r="A5" s="98"/>
      <c r="B5" s="98"/>
      <c r="C5" s="98"/>
      <c r="D5" s="98"/>
      <c r="E5" s="98"/>
      <c r="F5" s="98"/>
      <c r="G5" s="98"/>
      <c r="H5" s="98"/>
      <c r="I5" s="98"/>
    </row>
    <row r="6" spans="1:9" ht="15" customHeight="1">
      <c r="G6" s="110" t="s">
        <v>276</v>
      </c>
      <c r="H6" s="110"/>
      <c r="I6" s="110"/>
    </row>
    <row r="7" spans="1:9" ht="15" customHeight="1">
      <c r="G7" s="110" t="s">
        <v>327</v>
      </c>
      <c r="H7" s="110"/>
      <c r="I7" s="110"/>
    </row>
    <row r="8" spans="1:9">
      <c r="A8" s="96"/>
    </row>
    <row r="9" spans="1:9">
      <c r="A9" s="99" t="s">
        <v>338</v>
      </c>
      <c r="B9" s="99"/>
      <c r="C9" s="98"/>
      <c r="D9" s="98"/>
    </row>
    <row r="10" spans="1:9">
      <c r="A10" s="96"/>
    </row>
    <row r="11" spans="1:9">
      <c r="A11" s="96"/>
    </row>
    <row r="12" spans="1:9" ht="29.25" customHeight="1">
      <c r="E12" s="96" t="s">
        <v>328</v>
      </c>
      <c r="F12" s="101">
        <f>'第1号様式（交付申請）'!F12</f>
        <v>0</v>
      </c>
      <c r="G12" s="101"/>
      <c r="H12" s="101"/>
    </row>
    <row r="13" spans="1:9" ht="29.25" customHeight="1">
      <c r="A13" s="96"/>
      <c r="E13" s="95" t="s">
        <v>85</v>
      </c>
      <c r="F13" s="242">
        <f>'第1号様式（交付申請）'!F13</f>
        <v>0</v>
      </c>
      <c r="G13" s="242"/>
      <c r="H13" s="242"/>
    </row>
    <row r="14" spans="1:9">
      <c r="A14" s="96" t="s">
        <v>329</v>
      </c>
    </row>
    <row r="15" spans="1:9">
      <c r="A15" s="96"/>
    </row>
    <row r="16" spans="1:9">
      <c r="A16" s="96"/>
    </row>
    <row r="17" spans="1:9" ht="14.25" customHeight="1">
      <c r="A17" s="303" t="s">
        <v>387</v>
      </c>
      <c r="B17" s="303"/>
      <c r="C17" s="303"/>
      <c r="D17" s="303"/>
      <c r="E17" s="303"/>
      <c r="F17" s="303"/>
      <c r="G17" s="303"/>
      <c r="H17" s="303"/>
      <c r="I17" s="303"/>
    </row>
    <row r="18" spans="1:9">
      <c r="A18" s="96"/>
    </row>
    <row r="19" spans="1:9" ht="57.75" customHeight="1">
      <c r="A19" s="108" t="s">
        <v>380</v>
      </c>
      <c r="B19" s="108"/>
      <c r="C19" s="108"/>
      <c r="D19" s="108"/>
      <c r="E19" s="108"/>
      <c r="F19" s="108"/>
      <c r="G19" s="108"/>
      <c r="H19" s="108"/>
      <c r="I19" s="108"/>
    </row>
    <row r="20" spans="1:9" ht="26.25" customHeight="1">
      <c r="A20" s="303"/>
      <c r="B20" s="303"/>
      <c r="C20" s="303"/>
      <c r="D20" s="303"/>
      <c r="E20" s="303"/>
      <c r="F20" s="303"/>
      <c r="G20" s="303"/>
      <c r="H20" s="303"/>
      <c r="I20" s="303"/>
    </row>
    <row r="21" spans="1:9" ht="39" customHeight="1">
      <c r="A21" s="303" t="s">
        <v>104</v>
      </c>
      <c r="B21" s="303"/>
      <c r="C21" s="303"/>
      <c r="D21" s="303"/>
      <c r="E21" s="303"/>
      <c r="F21" s="303"/>
      <c r="G21" s="303"/>
      <c r="H21" s="303"/>
      <c r="I21" s="303"/>
    </row>
    <row r="22" spans="1:9" ht="26.25" customHeight="1">
      <c r="A22" s="300"/>
      <c r="B22" s="98" t="s">
        <v>185</v>
      </c>
      <c r="D22" s="302"/>
      <c r="E22" s="302"/>
      <c r="F22" s="95" t="s">
        <v>8</v>
      </c>
      <c r="G22" s="300"/>
      <c r="H22" s="300"/>
      <c r="I22" s="300"/>
    </row>
    <row r="23" spans="1:9" ht="26.25" customHeight="1">
      <c r="C23" s="301"/>
      <c r="D23" s="305"/>
      <c r="E23" s="305"/>
      <c r="F23" s="97"/>
      <c r="G23" s="97"/>
      <c r="H23" s="97"/>
    </row>
    <row r="24" spans="1:9" ht="26.25" customHeight="1">
      <c r="A24" s="96"/>
      <c r="B24" s="95" t="s">
        <v>381</v>
      </c>
      <c r="D24" s="302"/>
      <c r="E24" s="302"/>
      <c r="F24" s="95" t="s">
        <v>8</v>
      </c>
    </row>
    <row r="25" spans="1:9" ht="26" customHeight="1">
      <c r="A25" s="304"/>
      <c r="B25" s="99"/>
      <c r="C25" s="99"/>
      <c r="D25" s="99"/>
      <c r="E25" s="99"/>
      <c r="F25" s="99"/>
      <c r="G25" s="99"/>
      <c r="H25" s="99"/>
      <c r="I25" s="99"/>
    </row>
    <row r="26" spans="1:9" ht="26" customHeight="1">
      <c r="A26" s="99"/>
      <c r="B26" s="99" t="s">
        <v>237</v>
      </c>
      <c r="C26" s="99"/>
      <c r="D26" s="302"/>
      <c r="E26" s="302"/>
      <c r="F26" s="95" t="s">
        <v>8</v>
      </c>
      <c r="G26" s="99"/>
      <c r="H26" s="99"/>
    </row>
    <row r="27" spans="1:9" ht="26" customHeight="1">
      <c r="C27" s="301"/>
      <c r="D27" s="305"/>
      <c r="E27" s="305"/>
      <c r="F27" s="97"/>
    </row>
    <row r="28" spans="1:9" ht="26" customHeight="1">
      <c r="A28" s="99"/>
      <c r="B28" s="99" t="s">
        <v>15</v>
      </c>
      <c r="C28" s="99"/>
      <c r="D28" s="302"/>
      <c r="E28" s="302"/>
      <c r="F28" s="95" t="s">
        <v>8</v>
      </c>
      <c r="G28" s="99"/>
      <c r="H28" s="99"/>
    </row>
    <row r="29" spans="1:9" ht="26.25" customHeight="1"/>
    <row r="30" spans="1:9" ht="26.25" customHeight="1">
      <c r="B30" s="95" t="s">
        <v>382</v>
      </c>
      <c r="D30" s="302"/>
      <c r="E30" s="302"/>
      <c r="F30" s="302"/>
      <c r="G30" s="302"/>
    </row>
    <row r="31" spans="1:9" ht="26.25" customHeight="1">
      <c r="D31" s="302"/>
      <c r="E31" s="302"/>
      <c r="F31" s="302"/>
      <c r="G31" s="302"/>
    </row>
  </sheetData>
  <mergeCells count="14">
    <mergeCell ref="A4:I4"/>
    <mergeCell ref="G6:I6"/>
    <mergeCell ref="G7:I7"/>
    <mergeCell ref="F12:H12"/>
    <mergeCell ref="F13:H13"/>
    <mergeCell ref="A17:I17"/>
    <mergeCell ref="A19:I19"/>
    <mergeCell ref="A20:I20"/>
    <mergeCell ref="A21:I21"/>
    <mergeCell ref="D22:E22"/>
    <mergeCell ref="D24:E24"/>
    <mergeCell ref="D26:E26"/>
    <mergeCell ref="D28:E28"/>
    <mergeCell ref="D30:G31"/>
  </mergeCells>
  <phoneticPr fontId="27"/>
  <conditionalFormatting sqref="F12:H13">
    <cfRule type="cellIs" dxfId="4" priority="1" operator="between">
      <formula>0</formula>
      <formula>0</formula>
    </cfRule>
  </conditionalFormatting>
  <printOptions horizontalCentered="1"/>
  <pageMargins left="0.70866141732283472" right="0.70866141732283472" top="0.74803149606299213" bottom="0.74803149606299213" header="0.31496062992125984" footer="0.31496062992125984"/>
  <pageSetup paperSize="9" scale="96" fitToWidth="1" fitToHeight="0" orientation="portrait" usePrinterDefaults="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55">
    <tabColor rgb="FFBF92E1"/>
  </sheetPr>
  <dimension ref="A1:I29"/>
  <sheetViews>
    <sheetView view="pageBreakPreview" zoomScaleSheetLayoutView="100" workbookViewId="0">
      <selection activeCell="A20" sqref="A20:I20"/>
    </sheetView>
  </sheetViews>
  <sheetFormatPr defaultColWidth="9" defaultRowHeight="12.75"/>
  <cols>
    <col min="1" max="1" width="14.625" style="95" customWidth="1"/>
    <col min="2" max="8" width="10.5" style="95" customWidth="1"/>
    <col min="9" max="9" width="4.125" style="95" customWidth="1"/>
    <col min="10" max="12" width="9" style="95"/>
    <col min="13" max="13" width="20" style="95" customWidth="1"/>
    <col min="14" max="16384" width="9" style="95"/>
  </cols>
  <sheetData>
    <row r="1" spans="1:9">
      <c r="A1" s="96"/>
    </row>
    <row r="2" spans="1:9">
      <c r="A2" s="96"/>
    </row>
    <row r="4" spans="1:9">
      <c r="A4" s="147" t="s">
        <v>179</v>
      </c>
      <c r="B4" s="147"/>
      <c r="C4" s="147"/>
      <c r="D4" s="147"/>
      <c r="E4" s="147"/>
      <c r="F4" s="147"/>
      <c r="G4" s="147"/>
      <c r="H4" s="147"/>
      <c r="I4" s="147"/>
    </row>
    <row r="5" spans="1:9">
      <c r="A5" s="98"/>
      <c r="B5" s="98"/>
      <c r="C5" s="98"/>
      <c r="D5" s="98"/>
      <c r="E5" s="98"/>
      <c r="F5" s="98"/>
      <c r="G5" s="98"/>
      <c r="H5" s="98"/>
      <c r="I5" s="98"/>
    </row>
    <row r="6" spans="1:9" ht="15" customHeight="1">
      <c r="G6" s="110" t="s">
        <v>276</v>
      </c>
      <c r="H6" s="110"/>
      <c r="I6" s="110"/>
    </row>
    <row r="7" spans="1:9" ht="15" customHeight="1">
      <c r="G7" s="110" t="s">
        <v>327</v>
      </c>
      <c r="H7" s="110"/>
      <c r="I7" s="110"/>
    </row>
    <row r="8" spans="1:9">
      <c r="A8" s="96"/>
    </row>
    <row r="9" spans="1:9">
      <c r="A9" s="99" t="s">
        <v>338</v>
      </c>
      <c r="B9" s="99"/>
      <c r="C9" s="98"/>
      <c r="D9" s="98"/>
    </row>
    <row r="10" spans="1:9">
      <c r="A10" s="96"/>
    </row>
    <row r="11" spans="1:9">
      <c r="A11" s="96"/>
    </row>
    <row r="12" spans="1:9" ht="29.25" customHeight="1">
      <c r="E12" s="96" t="s">
        <v>328</v>
      </c>
      <c r="F12" s="101">
        <f>'第1号様式（交付申請）'!F12</f>
        <v>0</v>
      </c>
      <c r="G12" s="101"/>
      <c r="H12" s="101"/>
    </row>
    <row r="13" spans="1:9" ht="29.25" customHeight="1">
      <c r="A13" s="96"/>
      <c r="E13" s="95" t="s">
        <v>85</v>
      </c>
      <c r="F13" s="242">
        <f>'第1号様式（交付申請）'!F13</f>
        <v>0</v>
      </c>
      <c r="G13" s="242"/>
      <c r="H13" s="242"/>
    </row>
    <row r="14" spans="1:9">
      <c r="A14" s="96" t="s">
        <v>329</v>
      </c>
    </row>
    <row r="15" spans="1:9">
      <c r="A15" s="96"/>
    </row>
    <row r="16" spans="1:9">
      <c r="A16" s="96"/>
    </row>
    <row r="17" spans="1:9" ht="14.25" customHeight="1">
      <c r="A17" s="100" t="s">
        <v>385</v>
      </c>
      <c r="B17" s="100"/>
      <c r="C17" s="100"/>
      <c r="D17" s="100"/>
      <c r="E17" s="100"/>
      <c r="F17" s="100"/>
      <c r="G17" s="100"/>
      <c r="H17" s="100"/>
      <c r="I17" s="100"/>
    </row>
    <row r="18" spans="1:9">
      <c r="A18" s="298"/>
      <c r="B18" s="120"/>
      <c r="C18" s="120"/>
      <c r="D18" s="120"/>
      <c r="E18" s="120"/>
      <c r="F18" s="120"/>
      <c r="G18" s="120"/>
      <c r="H18" s="120"/>
      <c r="I18" s="120"/>
    </row>
    <row r="19" spans="1:9" ht="57.75" customHeight="1">
      <c r="A19" s="299" t="s">
        <v>388</v>
      </c>
      <c r="B19" s="299"/>
      <c r="C19" s="299"/>
      <c r="D19" s="299"/>
      <c r="E19" s="299"/>
      <c r="F19" s="299"/>
      <c r="G19" s="299"/>
      <c r="H19" s="299"/>
      <c r="I19" s="299"/>
    </row>
    <row r="20" spans="1:9" ht="26.25" customHeight="1">
      <c r="A20" s="303" t="s">
        <v>104</v>
      </c>
      <c r="B20" s="303"/>
      <c r="C20" s="303"/>
      <c r="D20" s="303"/>
      <c r="E20" s="303"/>
      <c r="F20" s="303"/>
      <c r="G20" s="303"/>
      <c r="H20" s="303"/>
      <c r="I20" s="303"/>
    </row>
    <row r="21" spans="1:9" ht="18.75" customHeight="1">
      <c r="A21" s="97" t="s">
        <v>362</v>
      </c>
      <c r="B21" s="97"/>
      <c r="C21" s="97"/>
      <c r="D21" s="97"/>
      <c r="E21" s="97"/>
      <c r="F21" s="97"/>
      <c r="G21" s="97"/>
      <c r="H21" s="97"/>
      <c r="I21" s="97"/>
    </row>
    <row r="22" spans="1:9" ht="18.75" customHeight="1">
      <c r="A22" s="306"/>
      <c r="B22" s="156"/>
      <c r="C22" s="156"/>
      <c r="D22" s="156"/>
      <c r="E22" s="156"/>
      <c r="F22" s="156"/>
      <c r="G22" s="156"/>
      <c r="H22" s="156"/>
      <c r="I22" s="156"/>
    </row>
    <row r="23" spans="1:9" ht="18.75" customHeight="1">
      <c r="A23" s="97" t="s">
        <v>253</v>
      </c>
      <c r="B23" s="97"/>
      <c r="C23" s="97"/>
      <c r="D23" s="97"/>
      <c r="E23" s="97"/>
      <c r="F23" s="97"/>
      <c r="G23" s="97"/>
      <c r="H23" s="97"/>
      <c r="I23" s="97"/>
    </row>
    <row r="24" spans="1:9" ht="18.75" customHeight="1">
      <c r="A24" s="294"/>
    </row>
    <row r="25" spans="1:9" ht="18.75" customHeight="1">
      <c r="A25" s="96" t="s">
        <v>309</v>
      </c>
    </row>
    <row r="26" spans="1:9" ht="18.75" customHeight="1">
      <c r="A26" s="102" t="s">
        <v>363</v>
      </c>
      <c r="B26" s="102"/>
      <c r="C26" s="102"/>
      <c r="D26" s="102"/>
      <c r="E26" s="102"/>
      <c r="F26" s="102"/>
      <c r="G26" s="102"/>
      <c r="H26" s="102"/>
      <c r="I26" s="102"/>
    </row>
    <row r="27" spans="1:9" ht="18.75" customHeight="1">
      <c r="A27" s="295"/>
      <c r="B27" s="297"/>
      <c r="C27" s="297"/>
      <c r="D27" s="297"/>
      <c r="E27" s="297"/>
      <c r="F27" s="297"/>
      <c r="G27" s="297"/>
      <c r="H27" s="297"/>
      <c r="I27" s="297"/>
    </row>
    <row r="28" spans="1:9" ht="18.75" customHeight="1">
      <c r="A28" s="102" t="s">
        <v>201</v>
      </c>
      <c r="B28" s="102"/>
      <c r="C28" s="102"/>
      <c r="D28" s="102"/>
      <c r="E28" s="102"/>
      <c r="F28" s="102"/>
      <c r="G28" s="102"/>
      <c r="H28" s="102"/>
      <c r="I28" s="102"/>
    </row>
    <row r="29" spans="1:9" ht="18.75" customHeight="1">
      <c r="A29" s="297"/>
      <c r="B29" s="297"/>
      <c r="C29" s="297"/>
      <c r="D29" s="297"/>
      <c r="E29" s="297"/>
      <c r="F29" s="297"/>
      <c r="G29" s="297"/>
      <c r="H29" s="297"/>
      <c r="I29" s="297"/>
    </row>
    <row r="30" spans="1:9" ht="18.75" customHeight="1"/>
    <row r="31" spans="1:9" ht="18.75" customHeight="1"/>
  </sheetData>
  <mergeCells count="12">
    <mergeCell ref="A4:I4"/>
    <mergeCell ref="G6:I6"/>
    <mergeCell ref="G7:I7"/>
    <mergeCell ref="F12:H12"/>
    <mergeCell ref="F13:H13"/>
    <mergeCell ref="A17:I17"/>
    <mergeCell ref="A19:I19"/>
    <mergeCell ref="A20:I20"/>
    <mergeCell ref="A21:I21"/>
    <mergeCell ref="A23:I23"/>
    <mergeCell ref="A26:I26"/>
    <mergeCell ref="A28:I28"/>
  </mergeCells>
  <phoneticPr fontId="27"/>
  <conditionalFormatting sqref="F12:H13">
    <cfRule type="cellIs" dxfId="3" priority="1" operator="between">
      <formula>0</formula>
      <formula>0</formula>
    </cfRule>
  </conditionalFormatting>
  <printOptions horizontalCentered="1"/>
  <pageMargins left="0.70866141732283472" right="0.70866141732283472" top="0.74803149606299213" bottom="0.74803149606299213" header="0.31496062992125984" footer="0.31496062992125984"/>
  <pageSetup paperSize="9" scale="96" fitToWidth="1" fitToHeight="0" orientation="portrait" usePrinterDefaults="1"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BF92E1"/>
  </sheetPr>
  <dimension ref="A1:I50"/>
  <sheetViews>
    <sheetView view="pageBreakPreview" zoomScale="80" zoomScaleSheetLayoutView="80" workbookViewId="0">
      <selection activeCell="I37" sqref="I37"/>
    </sheetView>
  </sheetViews>
  <sheetFormatPr defaultColWidth="10" defaultRowHeight="12.75"/>
  <cols>
    <col min="1" max="7" width="16.25" style="111" customWidth="1"/>
    <col min="8" max="8" width="5.125" style="111" customWidth="1"/>
    <col min="9" max="9" width="16.375" style="111" customWidth="1"/>
    <col min="10" max="10" width="1.5" style="111" customWidth="1"/>
    <col min="11" max="16384" width="10" style="111"/>
  </cols>
  <sheetData>
    <row r="1" spans="1:9" ht="18.75" customHeight="1">
      <c r="A1" s="113" t="s">
        <v>4</v>
      </c>
    </row>
    <row r="2" spans="1:9" ht="18.75" customHeight="1">
      <c r="A2" s="114" t="s">
        <v>40</v>
      </c>
      <c r="B2" s="114"/>
      <c r="C2" s="114"/>
      <c r="D2" s="114"/>
      <c r="E2" s="114"/>
      <c r="F2" s="114"/>
      <c r="G2" s="114"/>
      <c r="H2" s="114"/>
      <c r="I2" s="114"/>
    </row>
    <row r="3" spans="1:9" ht="10.5" customHeight="1">
      <c r="A3" s="115"/>
      <c r="B3" s="115"/>
      <c r="C3" s="115"/>
      <c r="D3" s="115"/>
      <c r="E3" s="115"/>
      <c r="F3" s="115"/>
      <c r="G3" s="115"/>
      <c r="H3" s="115"/>
    </row>
    <row r="4" spans="1:9" ht="34.5" customHeight="1">
      <c r="G4" s="200" t="s">
        <v>340</v>
      </c>
      <c r="H4" s="310">
        <f>'第1号様式（交付申請）'!F13</f>
        <v>0</v>
      </c>
      <c r="I4" s="310"/>
    </row>
    <row r="5" spans="1:9" ht="10.5" customHeight="1">
      <c r="F5" s="200"/>
    </row>
    <row r="6" spans="1:9" ht="33.75" customHeight="1">
      <c r="A6" s="116" t="s">
        <v>127</v>
      </c>
      <c r="B6" s="116" t="s">
        <v>344</v>
      </c>
      <c r="C6" s="116" t="s">
        <v>166</v>
      </c>
      <c r="D6" s="116" t="s">
        <v>322</v>
      </c>
      <c r="E6" s="116" t="s">
        <v>341</v>
      </c>
      <c r="F6" s="116" t="s">
        <v>28</v>
      </c>
      <c r="G6" s="116" t="s">
        <v>80</v>
      </c>
      <c r="H6" s="209" t="s">
        <v>342</v>
      </c>
      <c r="I6" s="218"/>
    </row>
    <row r="7" spans="1:9" ht="12" customHeight="1">
      <c r="A7" s="117" t="s">
        <v>346</v>
      </c>
      <c r="B7" s="117" t="s">
        <v>348</v>
      </c>
      <c r="C7" s="117" t="s">
        <v>349</v>
      </c>
      <c r="D7" s="117" t="s">
        <v>283</v>
      </c>
      <c r="E7" s="117" t="s">
        <v>347</v>
      </c>
      <c r="F7" s="117" t="s">
        <v>121</v>
      </c>
      <c r="G7" s="117" t="s">
        <v>350</v>
      </c>
      <c r="H7" s="210"/>
      <c r="I7" s="219"/>
    </row>
    <row r="8" spans="1:9" ht="22.5" customHeight="1">
      <c r="A8" s="118" t="s">
        <v>8</v>
      </c>
      <c r="B8" s="118" t="s">
        <v>8</v>
      </c>
      <c r="C8" s="118" t="s">
        <v>8</v>
      </c>
      <c r="D8" s="118" t="s">
        <v>8</v>
      </c>
      <c r="E8" s="118" t="s">
        <v>8</v>
      </c>
      <c r="F8" s="118" t="s">
        <v>8</v>
      </c>
      <c r="G8" s="118" t="s">
        <v>8</v>
      </c>
      <c r="H8" s="211"/>
      <c r="I8" s="220"/>
    </row>
    <row r="9" spans="1:9" ht="35.25" customHeight="1">
      <c r="A9" s="119">
        <f>D28</f>
        <v>0</v>
      </c>
      <c r="B9" s="141">
        <v>0</v>
      </c>
      <c r="C9" s="119">
        <f>A9-B9</f>
        <v>0</v>
      </c>
      <c r="D9" s="119">
        <f>D24</f>
        <v>0</v>
      </c>
      <c r="E9" s="119">
        <f>E24</f>
        <v>0</v>
      </c>
      <c r="F9" s="119">
        <f>F24</f>
        <v>0</v>
      </c>
      <c r="G9" s="119">
        <f>IFERROR(ROUNDDOWN(F9,-3),"")</f>
        <v>0</v>
      </c>
      <c r="H9" s="130"/>
      <c r="I9" s="171"/>
    </row>
    <row r="10" spans="1:9" ht="10.5" customHeight="1"/>
    <row r="11" spans="1:9" ht="19.5" customHeight="1">
      <c r="A11" s="120" t="s">
        <v>352</v>
      </c>
      <c r="B11" s="120"/>
      <c r="C11" s="120"/>
      <c r="D11" s="120"/>
      <c r="E11" s="192"/>
      <c r="F11" s="192"/>
      <c r="G11" s="192"/>
      <c r="H11" s="192"/>
    </row>
    <row r="12" spans="1:9" ht="19.5" customHeight="1">
      <c r="A12" s="121" t="s">
        <v>9</v>
      </c>
      <c r="B12" s="142"/>
      <c r="C12" s="162"/>
      <c r="D12" s="179" t="s">
        <v>376</v>
      </c>
      <c r="E12" s="174" t="s">
        <v>209</v>
      </c>
      <c r="F12" s="174" t="s">
        <v>109</v>
      </c>
      <c r="G12" s="121" t="s">
        <v>111</v>
      </c>
      <c r="H12" s="142"/>
      <c r="I12" s="162"/>
    </row>
    <row r="13" spans="1:9" ht="19.5" customHeight="1">
      <c r="A13" s="122"/>
      <c r="B13" s="143"/>
      <c r="C13" s="163"/>
      <c r="D13" s="180" t="s">
        <v>8</v>
      </c>
      <c r="E13" s="180" t="s">
        <v>8</v>
      </c>
      <c r="F13" s="180" t="s">
        <v>8</v>
      </c>
      <c r="G13" s="128"/>
      <c r="H13" s="149"/>
      <c r="I13" s="169"/>
    </row>
    <row r="14" spans="1:9" ht="19.5" customHeight="1">
      <c r="A14" s="123" t="s">
        <v>319</v>
      </c>
      <c r="B14" s="144"/>
      <c r="C14" s="164"/>
      <c r="D14" s="181"/>
      <c r="E14" s="181"/>
      <c r="F14" s="181"/>
      <c r="G14" s="126"/>
      <c r="H14" s="147"/>
      <c r="I14" s="167"/>
    </row>
    <row r="15" spans="1:9" ht="19.5" customHeight="1">
      <c r="A15" s="124" t="s">
        <v>34</v>
      </c>
      <c r="B15" s="145"/>
      <c r="C15" s="165"/>
      <c r="D15" s="182"/>
      <c r="E15" s="181"/>
      <c r="F15" s="181"/>
      <c r="G15" s="307"/>
      <c r="H15" s="150"/>
      <c r="I15" s="170"/>
    </row>
    <row r="16" spans="1:9" ht="19.5" customHeight="1">
      <c r="A16" s="125" t="s">
        <v>320</v>
      </c>
      <c r="B16" s="146"/>
      <c r="C16" s="166"/>
      <c r="D16" s="182"/>
      <c r="E16" s="181"/>
      <c r="F16" s="181"/>
      <c r="G16" s="308"/>
      <c r="H16" s="311"/>
      <c r="I16" s="313"/>
    </row>
    <row r="17" spans="1:9" ht="19.5" customHeight="1">
      <c r="A17" s="121" t="s">
        <v>6</v>
      </c>
      <c r="B17" s="142"/>
      <c r="C17" s="162"/>
      <c r="D17" s="183">
        <f>SUM(D15:D16)</f>
        <v>0</v>
      </c>
      <c r="E17" s="183">
        <f>I32</f>
        <v>0</v>
      </c>
      <c r="F17" s="183">
        <f>MIN(D17,E17)</f>
        <v>0</v>
      </c>
      <c r="G17" s="204"/>
      <c r="H17" s="214"/>
      <c r="I17" s="223"/>
    </row>
    <row r="18" spans="1:9" ht="19.5" customHeight="1">
      <c r="A18" s="126" t="s">
        <v>321</v>
      </c>
      <c r="B18" s="147"/>
      <c r="C18" s="167"/>
      <c r="D18" s="181"/>
      <c r="E18" s="181"/>
      <c r="F18" s="181"/>
      <c r="G18" s="126"/>
      <c r="H18" s="147"/>
      <c r="I18" s="167"/>
    </row>
    <row r="19" spans="1:9" ht="19.5" customHeight="1">
      <c r="A19" s="127" t="s">
        <v>221</v>
      </c>
      <c r="B19" s="148"/>
      <c r="C19" s="168"/>
      <c r="D19" s="182"/>
      <c r="E19" s="181"/>
      <c r="F19" s="181"/>
      <c r="G19" s="307"/>
      <c r="H19" s="150"/>
      <c r="I19" s="170"/>
    </row>
    <row r="20" spans="1:9" ht="19.5" customHeight="1">
      <c r="A20" s="121" t="s">
        <v>6</v>
      </c>
      <c r="B20" s="142"/>
      <c r="C20" s="162"/>
      <c r="D20" s="183">
        <f>SUM(D19:D19)</f>
        <v>0</v>
      </c>
      <c r="E20" s="183">
        <f>I41</f>
        <v>0</v>
      </c>
      <c r="F20" s="183">
        <f>MIN(D20,E20)</f>
        <v>0</v>
      </c>
      <c r="G20" s="204"/>
      <c r="H20" s="214"/>
      <c r="I20" s="223"/>
    </row>
    <row r="21" spans="1:9" ht="19.5" customHeight="1">
      <c r="A21" s="128" t="s">
        <v>162</v>
      </c>
      <c r="B21" s="149"/>
      <c r="C21" s="169"/>
      <c r="D21" s="184"/>
      <c r="E21" s="184"/>
      <c r="F21" s="184"/>
      <c r="G21" s="128"/>
      <c r="H21" s="149"/>
      <c r="I21" s="169"/>
    </row>
    <row r="22" spans="1:9" ht="19.5" customHeight="1">
      <c r="A22" s="129" t="s">
        <v>34</v>
      </c>
      <c r="B22" s="150"/>
      <c r="C22" s="170"/>
      <c r="D22" s="182"/>
      <c r="E22" s="181"/>
      <c r="F22" s="181"/>
      <c r="G22" s="308"/>
      <c r="H22" s="311"/>
      <c r="I22" s="313"/>
    </row>
    <row r="23" spans="1:9" ht="19.5" customHeight="1">
      <c r="A23" s="121" t="s">
        <v>6</v>
      </c>
      <c r="B23" s="142"/>
      <c r="C23" s="162"/>
      <c r="D23" s="183">
        <f>SUM(D22:D22)</f>
        <v>0</v>
      </c>
      <c r="E23" s="183">
        <f>I43</f>
        <v>0</v>
      </c>
      <c r="F23" s="183">
        <f>MIN(D23,E23)</f>
        <v>0</v>
      </c>
      <c r="G23" s="126"/>
      <c r="H23" s="147"/>
      <c r="I23" s="167"/>
    </row>
    <row r="24" spans="1:9" ht="19.5" customHeight="1">
      <c r="A24" s="130" t="s">
        <v>56</v>
      </c>
      <c r="B24" s="151"/>
      <c r="C24" s="171"/>
      <c r="D24" s="185">
        <f>D17+D20+D23</f>
        <v>0</v>
      </c>
      <c r="E24" s="185">
        <f>IFERROR(E17+E20+E23,"")</f>
        <v>0</v>
      </c>
      <c r="F24" s="201">
        <f>+F17+F20+F23</f>
        <v>0</v>
      </c>
      <c r="G24" s="204"/>
      <c r="H24" s="214"/>
      <c r="I24" s="223"/>
    </row>
    <row r="25" spans="1:9" s="112" customFormat="1" ht="19.5" customHeight="1">
      <c r="A25" s="131" t="s">
        <v>77</v>
      </c>
      <c r="B25" s="152"/>
      <c r="C25" s="172"/>
      <c r="D25" s="186"/>
      <c r="E25" s="193"/>
      <c r="F25" s="193"/>
      <c r="G25" s="309"/>
      <c r="H25" s="312"/>
      <c r="I25" s="314"/>
    </row>
    <row r="26" spans="1:9" s="112" customFormat="1" ht="19.5" customHeight="1">
      <c r="A26" s="132"/>
      <c r="B26" s="153"/>
      <c r="C26" s="173"/>
      <c r="D26" s="187"/>
      <c r="E26" s="189"/>
      <c r="F26" s="189"/>
      <c r="G26" s="309"/>
      <c r="H26" s="312"/>
      <c r="I26" s="314"/>
    </row>
    <row r="27" spans="1:9" s="112" customFormat="1" ht="19.5" customHeight="1">
      <c r="A27" s="133" t="s">
        <v>63</v>
      </c>
      <c r="B27" s="154"/>
      <c r="C27" s="174"/>
      <c r="D27" s="188">
        <f>SUM(D25:D26)</f>
        <v>0</v>
      </c>
      <c r="E27" s="188"/>
      <c r="F27" s="188"/>
      <c r="G27" s="206"/>
      <c r="H27" s="216"/>
      <c r="I27" s="225"/>
    </row>
    <row r="28" spans="1:9" s="112" customFormat="1" ht="19.5" customHeight="1">
      <c r="A28" s="134" t="s">
        <v>127</v>
      </c>
      <c r="B28" s="155"/>
      <c r="C28" s="175"/>
      <c r="D28" s="189">
        <f>SUM(D24,D27)</f>
        <v>0</v>
      </c>
      <c r="E28" s="189">
        <f>IFERROR(E24+E27,"")</f>
        <v>0</v>
      </c>
      <c r="F28" s="189"/>
      <c r="G28" s="207"/>
      <c r="H28" s="217"/>
      <c r="I28" s="226"/>
    </row>
    <row r="29" spans="1:9" s="112" customFormat="1" ht="19.5" customHeight="1">
      <c r="A29" s="135" t="s">
        <v>288</v>
      </c>
      <c r="B29" s="135"/>
      <c r="C29" s="135"/>
      <c r="D29" s="135"/>
      <c r="E29" s="194"/>
      <c r="F29" s="194"/>
      <c r="G29" s="194"/>
    </row>
    <row r="30" spans="1:9" s="112" customFormat="1" ht="19.5" customHeight="1">
      <c r="A30" s="135"/>
      <c r="B30" s="135"/>
      <c r="C30" s="135"/>
      <c r="D30" s="135"/>
      <c r="E30" s="194"/>
      <c r="F30" s="194"/>
      <c r="G30" s="194"/>
    </row>
    <row r="31" spans="1:9" s="111" customFormat="1" ht="19.5" customHeight="1">
      <c r="A31" s="136" t="s">
        <v>353</v>
      </c>
      <c r="B31" s="136"/>
      <c r="C31" s="136"/>
      <c r="D31" s="136"/>
      <c r="E31" s="136"/>
      <c r="F31" s="136"/>
      <c r="G31" s="136"/>
      <c r="H31" s="136"/>
      <c r="I31" s="136"/>
    </row>
    <row r="32" spans="1:9" s="111" customFormat="1" ht="19.5" customHeight="1">
      <c r="A32" s="137" t="s">
        <v>75</v>
      </c>
      <c r="B32" s="157"/>
      <c r="C32" s="112"/>
      <c r="D32" s="112"/>
      <c r="E32" s="196"/>
      <c r="F32" s="112"/>
      <c r="G32" s="196"/>
      <c r="H32" s="112"/>
      <c r="I32" s="227">
        <f>IFERROR(I34+I36+I37,"")</f>
        <v>0</v>
      </c>
    </row>
    <row r="33" spans="1:9" s="111" customFormat="1" ht="19.5" customHeight="1">
      <c r="A33" s="138"/>
      <c r="B33" s="157"/>
      <c r="C33" s="112"/>
      <c r="D33" s="112"/>
      <c r="E33" s="196" t="s">
        <v>1</v>
      </c>
      <c r="F33" s="112"/>
      <c r="G33" s="196" t="s">
        <v>82</v>
      </c>
      <c r="H33" s="112"/>
      <c r="I33" s="228"/>
    </row>
    <row r="34" spans="1:9" s="111" customFormat="1" ht="19.5" customHeight="1">
      <c r="A34" s="139" t="s">
        <v>203</v>
      </c>
      <c r="B34" s="157"/>
      <c r="C34" s="176">
        <v>10000</v>
      </c>
      <c r="D34" s="190" t="s">
        <v>145</v>
      </c>
      <c r="E34" s="197"/>
      <c r="F34" s="190" t="s">
        <v>145</v>
      </c>
      <c r="G34" s="197"/>
      <c r="H34" s="190" t="s">
        <v>208</v>
      </c>
      <c r="I34" s="229">
        <f>IFERROR(C34*E34*G34,"　")</f>
        <v>0</v>
      </c>
    </row>
    <row r="35" spans="1:9" s="111" customFormat="1" ht="19.5" customHeight="1">
      <c r="A35" s="138"/>
      <c r="B35" s="157"/>
      <c r="C35" s="112"/>
      <c r="D35" s="190"/>
      <c r="E35" s="196" t="s">
        <v>1</v>
      </c>
      <c r="F35" s="190"/>
      <c r="G35" s="196" t="s">
        <v>82</v>
      </c>
      <c r="H35" s="190"/>
      <c r="I35" s="228"/>
    </row>
    <row r="36" spans="1:9" s="111" customFormat="1" ht="19.5" customHeight="1">
      <c r="A36" s="139" t="s">
        <v>34</v>
      </c>
      <c r="B36" s="158" t="s">
        <v>212</v>
      </c>
      <c r="C36" s="176">
        <v>2000</v>
      </c>
      <c r="D36" s="190" t="s">
        <v>145</v>
      </c>
      <c r="E36" s="198"/>
      <c r="F36" s="190" t="s">
        <v>145</v>
      </c>
      <c r="G36" s="197"/>
      <c r="H36" s="190" t="s">
        <v>208</v>
      </c>
      <c r="I36" s="229">
        <f>IFERROR(C36*E36*G36,"　")</f>
        <v>0</v>
      </c>
    </row>
    <row r="37" spans="1:9" s="111" customFormat="1" ht="19.5" customHeight="1">
      <c r="A37" s="139"/>
      <c r="B37" s="158" t="s">
        <v>323</v>
      </c>
      <c r="C37" s="176">
        <v>12000</v>
      </c>
      <c r="D37" s="190" t="s">
        <v>145</v>
      </c>
      <c r="E37" s="197"/>
      <c r="F37" s="190" t="s">
        <v>145</v>
      </c>
      <c r="G37" s="197"/>
      <c r="H37" s="190" t="s">
        <v>208</v>
      </c>
      <c r="I37" s="229">
        <f>IFERROR(C37*E37*G37,"　")</f>
        <v>0</v>
      </c>
    </row>
    <row r="38" spans="1:9" s="111" customFormat="1" ht="19.5" customHeight="1">
      <c r="A38" s="140"/>
      <c r="B38" s="159"/>
      <c r="C38" s="177"/>
      <c r="D38" s="155"/>
      <c r="E38" s="136"/>
      <c r="F38" s="155"/>
      <c r="G38" s="136"/>
      <c r="H38" s="155"/>
      <c r="I38" s="230"/>
    </row>
    <row r="39" spans="1:9" s="111" customFormat="1" ht="19.5" customHeight="1">
      <c r="A39" s="137" t="s">
        <v>324</v>
      </c>
      <c r="B39" s="160"/>
      <c r="C39" s="178"/>
      <c r="D39" s="191"/>
      <c r="E39" s="199"/>
      <c r="F39" s="191"/>
      <c r="G39" s="199"/>
      <c r="H39" s="191"/>
      <c r="I39" s="231"/>
    </row>
    <row r="40" spans="1:9" s="111" customFormat="1" ht="19.5" customHeight="1">
      <c r="A40" s="138"/>
      <c r="B40" s="158"/>
      <c r="C40" s="112"/>
      <c r="D40" s="190"/>
      <c r="E40" s="196"/>
      <c r="F40" s="190"/>
      <c r="G40" s="196" t="s">
        <v>82</v>
      </c>
      <c r="H40" s="190"/>
      <c r="I40" s="228"/>
    </row>
    <row r="41" spans="1:9" s="111" customFormat="1" ht="19.5" customHeight="1">
      <c r="A41" s="138"/>
      <c r="B41" s="158"/>
      <c r="C41" s="176"/>
      <c r="D41" s="190"/>
      <c r="E41" s="176">
        <v>54000</v>
      </c>
      <c r="F41" s="190" t="s">
        <v>145</v>
      </c>
      <c r="G41" s="197"/>
      <c r="H41" s="190" t="s">
        <v>208</v>
      </c>
      <c r="I41" s="232">
        <f>IFERROR(E41*G41,"　")</f>
        <v>0</v>
      </c>
    </row>
    <row r="42" spans="1:9" s="111" customFormat="1" ht="19.5" customHeight="1">
      <c r="A42" s="140"/>
      <c r="B42" s="159"/>
      <c r="C42" s="177"/>
      <c r="D42" s="155"/>
      <c r="E42" s="136"/>
      <c r="F42" s="155"/>
      <c r="G42" s="136"/>
      <c r="H42" s="155"/>
      <c r="I42" s="230"/>
    </row>
    <row r="43" spans="1:9" s="111" customFormat="1" ht="19.5" customHeight="1">
      <c r="A43" s="138" t="s">
        <v>325</v>
      </c>
      <c r="B43" s="158"/>
      <c r="C43" s="176"/>
      <c r="D43" s="190"/>
      <c r="E43" s="112"/>
      <c r="F43" s="190"/>
      <c r="G43" s="112"/>
      <c r="H43" s="190"/>
      <c r="I43" s="227">
        <f>IFERROR(I45+I46,"")</f>
        <v>0</v>
      </c>
    </row>
    <row r="44" spans="1:9" s="111" customFormat="1" ht="19.5" customHeight="1">
      <c r="A44" s="138"/>
      <c r="B44" s="158"/>
      <c r="C44" s="112"/>
      <c r="D44" s="190"/>
      <c r="E44" s="196" t="s">
        <v>1</v>
      </c>
      <c r="F44" s="190"/>
      <c r="G44" s="196" t="s">
        <v>82</v>
      </c>
      <c r="H44" s="190"/>
      <c r="I44" s="228"/>
    </row>
    <row r="45" spans="1:9" s="111" customFormat="1" ht="19.5" customHeight="1">
      <c r="A45" s="138"/>
      <c r="B45" s="158" t="s">
        <v>212</v>
      </c>
      <c r="C45" s="176">
        <v>4000</v>
      </c>
      <c r="D45" s="190" t="s">
        <v>145</v>
      </c>
      <c r="E45" s="198"/>
      <c r="F45" s="190" t="s">
        <v>145</v>
      </c>
      <c r="G45" s="197"/>
      <c r="H45" s="190" t="s">
        <v>208</v>
      </c>
      <c r="I45" s="229">
        <f>IFERROR(C45*E45*G45,"　")</f>
        <v>0</v>
      </c>
    </row>
    <row r="46" spans="1:9" s="111" customFormat="1" ht="19.5" customHeight="1">
      <c r="A46" s="138"/>
      <c r="B46" s="158" t="s">
        <v>323</v>
      </c>
      <c r="C46" s="176">
        <v>24000</v>
      </c>
      <c r="D46" s="190" t="s">
        <v>145</v>
      </c>
      <c r="E46" s="197"/>
      <c r="F46" s="190" t="s">
        <v>145</v>
      </c>
      <c r="G46" s="197"/>
      <c r="H46" s="190" t="s">
        <v>208</v>
      </c>
      <c r="I46" s="229">
        <f>IFERROR(C46*E46*G46,"　")</f>
        <v>0</v>
      </c>
    </row>
    <row r="47" spans="1:9" s="111" customFormat="1" ht="19.5" customHeight="1">
      <c r="A47" s="140"/>
      <c r="B47" s="161"/>
      <c r="C47" s="136"/>
      <c r="D47" s="136"/>
      <c r="E47" s="136"/>
      <c r="F47" s="136"/>
      <c r="G47" s="136"/>
      <c r="H47" s="136"/>
      <c r="I47" s="233"/>
    </row>
    <row r="48" spans="1:9" s="111" customFormat="1" ht="19.5" customHeight="1"/>
    <row r="49" s="111" customFormat="1" ht="19.5" customHeight="1"/>
    <row r="50" s="111" customFormat="1" ht="19.5" customHeight="1"/>
  </sheetData>
  <mergeCells count="25">
    <mergeCell ref="A2:I2"/>
    <mergeCell ref="H4:I4"/>
    <mergeCell ref="H8:I8"/>
    <mergeCell ref="H9:I9"/>
    <mergeCell ref="A12:C12"/>
    <mergeCell ref="G12:I12"/>
    <mergeCell ref="G13:I13"/>
    <mergeCell ref="G14:I14"/>
    <mergeCell ref="G15:I15"/>
    <mergeCell ref="A16:B16"/>
    <mergeCell ref="G16:I16"/>
    <mergeCell ref="G17:I17"/>
    <mergeCell ref="G18:I18"/>
    <mergeCell ref="A19:C19"/>
    <mergeCell ref="G19:I19"/>
    <mergeCell ref="G20:I20"/>
    <mergeCell ref="G21:I21"/>
    <mergeCell ref="G22:I22"/>
    <mergeCell ref="G23:I23"/>
    <mergeCell ref="G24:I24"/>
    <mergeCell ref="G25:I25"/>
    <mergeCell ref="G26:I26"/>
    <mergeCell ref="G27:I27"/>
    <mergeCell ref="G28:I28"/>
    <mergeCell ref="H6:I7"/>
  </mergeCells>
  <phoneticPr fontId="27"/>
  <conditionalFormatting sqref="H4:I4">
    <cfRule type="cellIs" dxfId="2" priority="1" operator="between">
      <formula>0</formula>
      <formula>0</formula>
    </cfRule>
  </conditionalFormatting>
  <pageMargins left="0.70866141732283461" right="0.31496062992125984" top="0.74803149606299213" bottom="0.55118110236220463" header="0.31496062992125984" footer="0.31496062992125984"/>
  <pageSetup paperSize="9" scale="68" fitToWidth="1" fitToHeight="1" orientation="portrait" usePrinterDefaults="1"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BF92E1"/>
  </sheetPr>
  <dimension ref="A1:J26"/>
  <sheetViews>
    <sheetView view="pageBreakPreview" zoomScaleSheetLayoutView="100" workbookViewId="0">
      <selection activeCell="A17" sqref="A17:I17"/>
    </sheetView>
  </sheetViews>
  <sheetFormatPr defaultColWidth="9" defaultRowHeight="12.75"/>
  <cols>
    <col min="1" max="1" width="4.88671875" style="112" bestFit="1" customWidth="1"/>
    <col min="2" max="2" width="9.5" style="112" customWidth="1"/>
    <col min="3" max="3" width="16.88671875" style="112" customWidth="1"/>
    <col min="4" max="5" width="18.25" style="112" customWidth="1"/>
    <col min="6" max="7" width="15.125" style="112" customWidth="1"/>
    <col min="8" max="9" width="10.44140625" style="112" customWidth="1"/>
    <col min="10" max="16384" width="9" style="112"/>
  </cols>
  <sheetData>
    <row r="1" spans="1:10">
      <c r="A1" s="234"/>
      <c r="B1" s="234"/>
      <c r="C1" s="234"/>
      <c r="D1" s="234"/>
      <c r="E1" s="234"/>
      <c r="F1" s="234"/>
      <c r="G1" s="234"/>
      <c r="H1" s="234"/>
      <c r="I1" s="234"/>
    </row>
    <row r="2" spans="1:10">
      <c r="A2" s="235" t="s">
        <v>175</v>
      </c>
      <c r="B2" s="234"/>
      <c r="C2" s="234"/>
      <c r="D2" s="234"/>
      <c r="E2" s="234"/>
      <c r="F2" s="234"/>
      <c r="G2" s="234"/>
      <c r="H2" s="234"/>
      <c r="I2" s="234"/>
    </row>
    <row r="3" spans="1:10">
      <c r="A3" s="235"/>
      <c r="B3" s="234"/>
      <c r="C3" s="234"/>
      <c r="D3" s="234"/>
      <c r="E3" s="234"/>
      <c r="F3" s="234"/>
      <c r="G3" s="234"/>
      <c r="H3" s="234"/>
      <c r="I3" s="234"/>
    </row>
    <row r="4" spans="1:10" ht="14.25">
      <c r="A4" s="236" t="s">
        <v>139</v>
      </c>
      <c r="B4" s="236"/>
      <c r="C4" s="236"/>
      <c r="D4" s="236"/>
      <c r="E4" s="236"/>
      <c r="F4" s="236"/>
      <c r="G4" s="236"/>
      <c r="H4" s="234"/>
      <c r="I4" s="234"/>
    </row>
    <row r="5" spans="1:10">
      <c r="A5" s="235"/>
      <c r="B5" s="234"/>
      <c r="C5" s="234"/>
      <c r="D5" s="234"/>
      <c r="E5" s="234"/>
      <c r="F5" s="234"/>
      <c r="G5" s="234"/>
      <c r="H5" s="234"/>
      <c r="I5" s="234"/>
    </row>
    <row r="6" spans="1:10">
      <c r="A6" s="237" t="s">
        <v>351</v>
      </c>
      <c r="B6" s="234"/>
      <c r="C6" s="234"/>
      <c r="D6" s="234"/>
      <c r="E6" s="234"/>
      <c r="F6" s="234"/>
      <c r="G6" s="234"/>
      <c r="H6" s="234"/>
      <c r="I6" s="234"/>
    </row>
    <row r="7" spans="1:10">
      <c r="A7" s="234"/>
      <c r="B7" s="235"/>
      <c r="C7" s="235"/>
      <c r="D7" s="234"/>
      <c r="E7" s="234"/>
      <c r="F7" s="234"/>
      <c r="G7" s="234"/>
      <c r="H7" s="234"/>
      <c r="I7" s="234"/>
    </row>
    <row r="8" spans="1:10" ht="24" customHeight="1">
      <c r="A8" s="179" t="s">
        <v>239</v>
      </c>
      <c r="B8" s="243" t="s">
        <v>59</v>
      </c>
      <c r="C8" s="121" t="s">
        <v>267</v>
      </c>
      <c r="D8" s="133" t="s">
        <v>17</v>
      </c>
      <c r="E8" s="174"/>
      <c r="F8" s="179" t="s">
        <v>1</v>
      </c>
      <c r="G8" s="179" t="s">
        <v>94</v>
      </c>
      <c r="H8" s="251"/>
      <c r="I8" s="251" t="s">
        <v>227</v>
      </c>
    </row>
    <row r="9" spans="1:10" ht="32.25" customHeight="1">
      <c r="A9" s="238"/>
      <c r="B9" s="238"/>
      <c r="C9" s="245"/>
      <c r="D9" s="245"/>
      <c r="E9" s="248"/>
      <c r="F9" s="238"/>
      <c r="G9" s="238"/>
      <c r="H9" s="252">
        <f>4*F9/4</f>
        <v>0</v>
      </c>
      <c r="I9" s="252">
        <f t="shared" ref="I9:I23" si="0">ROUNDUP(H9,0)</f>
        <v>0</v>
      </c>
      <c r="J9" s="112">
        <v>1</v>
      </c>
    </row>
    <row r="10" spans="1:10" ht="32.25" customHeight="1">
      <c r="A10" s="238"/>
      <c r="B10" s="238"/>
      <c r="C10" s="245"/>
      <c r="D10" s="245"/>
      <c r="E10" s="248"/>
      <c r="F10" s="238"/>
      <c r="G10" s="238"/>
      <c r="H10" s="252">
        <f>3*F10/4</f>
        <v>0</v>
      </c>
      <c r="I10" s="252">
        <f t="shared" si="0"/>
        <v>0</v>
      </c>
      <c r="J10" s="112">
        <v>2</v>
      </c>
    </row>
    <row r="11" spans="1:10" ht="32.25" customHeight="1">
      <c r="A11" s="238"/>
      <c r="B11" s="238"/>
      <c r="C11" s="245"/>
      <c r="D11" s="245"/>
      <c r="E11" s="248"/>
      <c r="F11" s="238"/>
      <c r="G11" s="238"/>
      <c r="H11" s="252">
        <f>2*F11/4</f>
        <v>0</v>
      </c>
      <c r="I11" s="252">
        <f t="shared" si="0"/>
        <v>0</v>
      </c>
      <c r="J11" s="112">
        <v>3</v>
      </c>
    </row>
    <row r="12" spans="1:10" ht="32.25" customHeight="1">
      <c r="A12" s="238"/>
      <c r="B12" s="238"/>
      <c r="C12" s="245"/>
      <c r="D12" s="245"/>
      <c r="E12" s="248"/>
      <c r="F12" s="238"/>
      <c r="G12" s="238"/>
      <c r="H12" s="252">
        <f t="shared" ref="H12:H23" si="1">1*F12/4</f>
        <v>0</v>
      </c>
      <c r="I12" s="252">
        <f t="shared" si="0"/>
        <v>0</v>
      </c>
      <c r="J12" s="112">
        <v>4</v>
      </c>
    </row>
    <row r="13" spans="1:10" ht="32.25" customHeight="1">
      <c r="A13" s="238"/>
      <c r="B13" s="238"/>
      <c r="C13" s="245"/>
      <c r="D13" s="245"/>
      <c r="E13" s="248"/>
      <c r="F13" s="238"/>
      <c r="G13" s="238"/>
      <c r="H13" s="252">
        <f t="shared" si="1"/>
        <v>0</v>
      </c>
      <c r="I13" s="252">
        <f t="shared" si="0"/>
        <v>0</v>
      </c>
      <c r="J13" s="112">
        <v>5</v>
      </c>
    </row>
    <row r="14" spans="1:10" ht="24" hidden="1" customHeight="1">
      <c r="A14" s="239"/>
      <c r="B14" s="239"/>
      <c r="C14" s="246"/>
      <c r="D14" s="245"/>
      <c r="E14" s="248"/>
      <c r="F14" s="239"/>
      <c r="G14" s="239"/>
      <c r="H14" s="252">
        <f t="shared" si="1"/>
        <v>0</v>
      </c>
      <c r="I14" s="252">
        <f t="shared" si="0"/>
        <v>0</v>
      </c>
      <c r="J14" s="112">
        <v>6</v>
      </c>
    </row>
    <row r="15" spans="1:10" ht="24" hidden="1" customHeight="1">
      <c r="A15" s="239"/>
      <c r="B15" s="239"/>
      <c r="C15" s="246"/>
      <c r="D15" s="245"/>
      <c r="E15" s="248"/>
      <c r="F15" s="239"/>
      <c r="G15" s="239"/>
      <c r="H15" s="252">
        <f t="shared" si="1"/>
        <v>0</v>
      </c>
      <c r="I15" s="252">
        <f t="shared" si="0"/>
        <v>0</v>
      </c>
      <c r="J15" s="112">
        <v>7</v>
      </c>
    </row>
    <row r="16" spans="1:10" ht="24" hidden="1" customHeight="1">
      <c r="A16" s="239"/>
      <c r="B16" s="239"/>
      <c r="C16" s="246"/>
      <c r="D16" s="245"/>
      <c r="E16" s="248"/>
      <c r="F16" s="239"/>
      <c r="G16" s="239"/>
      <c r="H16" s="252">
        <f t="shared" si="1"/>
        <v>0</v>
      </c>
      <c r="I16" s="252">
        <f t="shared" si="0"/>
        <v>0</v>
      </c>
      <c r="J16" s="112">
        <v>8</v>
      </c>
    </row>
    <row r="17" spans="1:10" ht="24" hidden="1" customHeight="1">
      <c r="A17" s="239"/>
      <c r="B17" s="239"/>
      <c r="C17" s="246"/>
      <c r="D17" s="245"/>
      <c r="E17" s="248"/>
      <c r="F17" s="239"/>
      <c r="G17" s="239"/>
      <c r="H17" s="252">
        <f t="shared" si="1"/>
        <v>0</v>
      </c>
      <c r="I17" s="252">
        <f t="shared" si="0"/>
        <v>0</v>
      </c>
      <c r="J17" s="112">
        <v>9</v>
      </c>
    </row>
    <row r="18" spans="1:10" ht="24" hidden="1" customHeight="1">
      <c r="A18" s="239"/>
      <c r="B18" s="239"/>
      <c r="C18" s="246"/>
      <c r="D18" s="245"/>
      <c r="E18" s="248"/>
      <c r="F18" s="239"/>
      <c r="G18" s="239"/>
      <c r="H18" s="252">
        <f t="shared" si="1"/>
        <v>0</v>
      </c>
      <c r="I18" s="252">
        <f t="shared" si="0"/>
        <v>0</v>
      </c>
      <c r="J18" s="112">
        <v>10</v>
      </c>
    </row>
    <row r="19" spans="1:10" ht="24" hidden="1" customHeight="1">
      <c r="A19" s="239"/>
      <c r="B19" s="239"/>
      <c r="C19" s="246"/>
      <c r="D19" s="245"/>
      <c r="E19" s="248"/>
      <c r="F19" s="239"/>
      <c r="G19" s="239"/>
      <c r="H19" s="252">
        <f t="shared" si="1"/>
        <v>0</v>
      </c>
      <c r="I19" s="252">
        <f t="shared" si="0"/>
        <v>0</v>
      </c>
      <c r="J19" s="112">
        <v>11</v>
      </c>
    </row>
    <row r="20" spans="1:10" ht="24" hidden="1" customHeight="1">
      <c r="A20" s="239"/>
      <c r="B20" s="239"/>
      <c r="C20" s="246"/>
      <c r="D20" s="245"/>
      <c r="E20" s="248"/>
      <c r="F20" s="239"/>
      <c r="G20" s="239"/>
      <c r="H20" s="252">
        <f t="shared" si="1"/>
        <v>0</v>
      </c>
      <c r="I20" s="252">
        <f t="shared" si="0"/>
        <v>0</v>
      </c>
      <c r="J20" s="112">
        <v>12</v>
      </c>
    </row>
    <row r="21" spans="1:10" ht="24" hidden="1" customHeight="1">
      <c r="A21" s="239"/>
      <c r="B21" s="239"/>
      <c r="C21" s="246"/>
      <c r="D21" s="245"/>
      <c r="E21" s="248"/>
      <c r="F21" s="239"/>
      <c r="G21" s="239"/>
      <c r="H21" s="252">
        <f t="shared" si="1"/>
        <v>0</v>
      </c>
      <c r="I21" s="252">
        <f t="shared" si="0"/>
        <v>0</v>
      </c>
      <c r="J21" s="112">
        <v>13</v>
      </c>
    </row>
    <row r="22" spans="1:10" ht="24" hidden="1" customHeight="1">
      <c r="A22" s="239"/>
      <c r="B22" s="239"/>
      <c r="C22" s="246"/>
      <c r="D22" s="245"/>
      <c r="E22" s="248"/>
      <c r="F22" s="239"/>
      <c r="G22" s="239"/>
      <c r="H22" s="252">
        <f t="shared" si="1"/>
        <v>0</v>
      </c>
      <c r="I22" s="252">
        <f t="shared" si="0"/>
        <v>0</v>
      </c>
      <c r="J22" s="112">
        <v>14</v>
      </c>
    </row>
    <row r="23" spans="1:10" ht="24" hidden="1" customHeight="1">
      <c r="A23" s="240"/>
      <c r="B23" s="240"/>
      <c r="C23" s="247"/>
      <c r="D23" s="245"/>
      <c r="E23" s="248"/>
      <c r="F23" s="240"/>
      <c r="G23" s="240"/>
      <c r="H23" s="252">
        <f t="shared" si="1"/>
        <v>0</v>
      </c>
      <c r="I23" s="252">
        <f t="shared" si="0"/>
        <v>0</v>
      </c>
      <c r="J23" s="112">
        <v>15</v>
      </c>
    </row>
    <row r="24" spans="1:10" ht="24" customHeight="1">
      <c r="A24" s="241" t="s">
        <v>64</v>
      </c>
      <c r="B24" s="244"/>
      <c r="C24" s="244"/>
      <c r="D24" s="244"/>
      <c r="E24" s="249"/>
      <c r="F24" s="250">
        <f>+SUM(F9:F13)</f>
        <v>0</v>
      </c>
      <c r="G24" s="250"/>
      <c r="H24" s="252"/>
      <c r="I24" s="252"/>
    </row>
    <row r="25" spans="1:10" ht="24" customHeight="1">
      <c r="A25" s="112" t="s">
        <v>377</v>
      </c>
    </row>
    <row r="26" spans="1:10" ht="33" customHeight="1">
      <c r="A26" s="242" t="s">
        <v>378</v>
      </c>
      <c r="B26" s="242"/>
      <c r="C26" s="242"/>
      <c r="D26" s="242"/>
      <c r="E26" s="242"/>
      <c r="F26" s="242"/>
      <c r="G26" s="242"/>
    </row>
    <row r="27" spans="1:10" ht="24" customHeight="1"/>
  </sheetData>
  <mergeCells count="9">
    <mergeCell ref="A4:G4"/>
    <mergeCell ref="D8:E8"/>
    <mergeCell ref="D9:E9"/>
    <mergeCell ref="D10:E10"/>
    <mergeCell ref="D11:E11"/>
    <mergeCell ref="D12:E12"/>
    <mergeCell ref="D13:E13"/>
    <mergeCell ref="A24:E24"/>
    <mergeCell ref="A26:G26"/>
  </mergeCells>
  <phoneticPr fontId="27"/>
  <conditionalFormatting sqref="F24">
    <cfRule type="cellIs" dxfId="1" priority="1" operator="between">
      <formula>0</formula>
      <formula>0</formula>
    </cfRule>
  </conditionalFormatting>
  <pageMargins left="0.7" right="0.7" top="0.75" bottom="0.75" header="0.3" footer="0.3"/>
  <pageSetup paperSize="9" scale="87"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BF92E1"/>
  </sheetPr>
  <dimension ref="A1:F26"/>
  <sheetViews>
    <sheetView workbookViewId="0">
      <selection activeCell="A15" sqref="A15"/>
    </sheetView>
  </sheetViews>
  <sheetFormatPr defaultRowHeight="13.5"/>
  <cols>
    <col min="1" max="1" width="22.5" style="253" customWidth="1"/>
    <col min="2" max="2" width="15.625" style="253" customWidth="1"/>
    <col min="3" max="3" width="5.875" style="253" customWidth="1"/>
    <col min="4" max="4" width="22.5" style="253" customWidth="1"/>
    <col min="5" max="5" width="15.625" style="253" customWidth="1"/>
    <col min="6" max="6" width="5.875" style="253" customWidth="1"/>
    <col min="7" max="16384" width="9" style="253" customWidth="1"/>
  </cols>
  <sheetData>
    <row r="1" spans="1:6">
      <c r="A1" s="112" t="s">
        <v>356</v>
      </c>
    </row>
    <row r="2" spans="1:6">
      <c r="A2" s="112"/>
    </row>
    <row r="3" spans="1:6" s="254" customFormat="1" ht="40.5" customHeight="1">
      <c r="A3" s="255" t="s">
        <v>386</v>
      </c>
      <c r="B3" s="255"/>
      <c r="C3" s="255"/>
      <c r="D3" s="255"/>
      <c r="E3" s="255"/>
      <c r="F3" s="255"/>
    </row>
    <row r="4" spans="1:6" ht="27.75" customHeight="1">
      <c r="A4" s="256"/>
      <c r="B4" s="256"/>
      <c r="C4" s="256"/>
      <c r="D4" s="256"/>
      <c r="E4" s="256"/>
      <c r="F4" s="256"/>
    </row>
    <row r="5" spans="1:6" ht="27.75" customHeight="1">
      <c r="A5" s="257" t="s">
        <v>355</v>
      </c>
      <c r="B5" s="263"/>
      <c r="C5" s="268"/>
      <c r="D5" s="263" t="s">
        <v>257</v>
      </c>
      <c r="E5" s="263"/>
      <c r="F5" s="286"/>
    </row>
    <row r="6" spans="1:6" ht="27.75" customHeight="1">
      <c r="A6" s="258"/>
      <c r="B6" s="264"/>
      <c r="C6" s="269"/>
      <c r="D6" s="275"/>
      <c r="E6" s="264"/>
      <c r="F6" s="287"/>
    </row>
    <row r="7" spans="1:6" ht="27.75" customHeight="1">
      <c r="A7" s="259" t="s">
        <v>368</v>
      </c>
      <c r="B7" s="265">
        <f>B19-B9</f>
        <v>0</v>
      </c>
      <c r="C7" s="270" t="s">
        <v>367</v>
      </c>
      <c r="D7" s="276" t="s">
        <v>156</v>
      </c>
      <c r="E7" s="265">
        <f>SUM(E8:E9)</f>
        <v>0</v>
      </c>
      <c r="F7" s="288" t="s">
        <v>367</v>
      </c>
    </row>
    <row r="8" spans="1:6" ht="27.75" customHeight="1">
      <c r="A8" s="259"/>
      <c r="B8" s="265"/>
      <c r="C8" s="270"/>
      <c r="D8" s="277" t="s">
        <v>371</v>
      </c>
      <c r="E8" s="283">
        <f>'別紙１ (2)'!D15</f>
        <v>0</v>
      </c>
      <c r="F8" s="289" t="s">
        <v>367</v>
      </c>
    </row>
    <row r="9" spans="1:6" ht="27.75" customHeight="1">
      <c r="A9" s="259" t="s">
        <v>370</v>
      </c>
      <c r="B9" s="265">
        <f>B10</f>
        <v>0</v>
      </c>
      <c r="C9" s="270" t="s">
        <v>367</v>
      </c>
      <c r="D9" s="277" t="s">
        <v>220</v>
      </c>
      <c r="E9" s="283">
        <f>'別紙１ (2)'!D16</f>
        <v>0</v>
      </c>
      <c r="F9" s="289" t="s">
        <v>367</v>
      </c>
    </row>
    <row r="10" spans="1:6" ht="27.75" customHeight="1">
      <c r="A10" s="260" t="s">
        <v>46</v>
      </c>
      <c r="B10" s="266">
        <f>'別紙１ (2)'!G9</f>
        <v>0</v>
      </c>
      <c r="C10" s="271" t="s">
        <v>367</v>
      </c>
      <c r="D10" s="278"/>
      <c r="E10" s="284"/>
      <c r="F10" s="290"/>
    </row>
    <row r="11" spans="1:6" ht="27.75" customHeight="1">
      <c r="A11" s="259"/>
      <c r="B11" s="265"/>
      <c r="C11" s="270"/>
      <c r="D11" s="279" t="s">
        <v>372</v>
      </c>
      <c r="E11" s="284">
        <f>'別紙１ (2)'!D19</f>
        <v>0</v>
      </c>
      <c r="F11" s="290" t="s">
        <v>367</v>
      </c>
    </row>
    <row r="12" spans="1:6" ht="27.75" customHeight="1">
      <c r="A12" s="261"/>
      <c r="B12" s="265"/>
      <c r="C12" s="270"/>
      <c r="D12" s="278"/>
      <c r="E12" s="284"/>
      <c r="F12" s="290"/>
    </row>
    <row r="13" spans="1:6" ht="27.75" customHeight="1">
      <c r="A13" s="261"/>
      <c r="B13" s="265"/>
      <c r="C13" s="270"/>
      <c r="D13" s="279" t="s">
        <v>294</v>
      </c>
      <c r="E13" s="284">
        <f>'別紙１ (2)'!D22</f>
        <v>0</v>
      </c>
      <c r="F13" s="290" t="s">
        <v>367</v>
      </c>
    </row>
    <row r="14" spans="1:6" ht="27.75" customHeight="1">
      <c r="A14" s="261"/>
      <c r="B14" s="265"/>
      <c r="C14" s="270"/>
      <c r="D14" s="278"/>
      <c r="E14" s="284"/>
      <c r="F14" s="290"/>
    </row>
    <row r="15" spans="1:6" ht="27.75" customHeight="1">
      <c r="A15" s="261"/>
      <c r="B15" s="265"/>
      <c r="C15" s="270"/>
      <c r="D15" s="276" t="s">
        <v>373</v>
      </c>
      <c r="E15" s="265">
        <f>'別紙１ (2)'!D27</f>
        <v>0</v>
      </c>
      <c r="F15" s="288" t="s">
        <v>367</v>
      </c>
    </row>
    <row r="16" spans="1:6" ht="27.75" customHeight="1">
      <c r="A16" s="261"/>
      <c r="B16" s="265"/>
      <c r="C16" s="270"/>
      <c r="D16" s="280"/>
      <c r="E16" s="265"/>
      <c r="F16" s="288"/>
    </row>
    <row r="17" spans="1:6" ht="27.75" customHeight="1">
      <c r="A17" s="261"/>
      <c r="B17" s="265"/>
      <c r="C17" s="270"/>
      <c r="D17" s="280"/>
      <c r="E17" s="265"/>
      <c r="F17" s="288"/>
    </row>
    <row r="18" spans="1:6" ht="27.75" customHeight="1">
      <c r="A18" s="261"/>
      <c r="B18" s="265"/>
      <c r="C18" s="270"/>
      <c r="D18" s="280"/>
      <c r="E18" s="265"/>
      <c r="F18" s="288"/>
    </row>
    <row r="19" spans="1:6" ht="27.75" customHeight="1">
      <c r="A19" s="262" t="s">
        <v>63</v>
      </c>
      <c r="B19" s="267">
        <f>E19</f>
        <v>0</v>
      </c>
      <c r="C19" s="272" t="s">
        <v>8</v>
      </c>
      <c r="D19" s="281" t="s">
        <v>63</v>
      </c>
      <c r="E19" s="285">
        <f>E7+E11+E13+E15</f>
        <v>0</v>
      </c>
      <c r="F19" s="291" t="s">
        <v>8</v>
      </c>
    </row>
    <row r="20" spans="1:6" ht="27.75" customHeight="1">
      <c r="A20" s="256"/>
      <c r="B20" s="256"/>
      <c r="C20" s="256"/>
      <c r="D20" s="256"/>
      <c r="E20" s="256"/>
      <c r="F20" s="256"/>
    </row>
    <row r="21" spans="1:6" ht="27.75" customHeight="1">
      <c r="A21" s="256" t="s">
        <v>366</v>
      </c>
      <c r="B21" s="256"/>
      <c r="C21" s="256"/>
      <c r="D21" s="256"/>
      <c r="E21" s="256"/>
      <c r="F21" s="256"/>
    </row>
    <row r="22" spans="1:6" ht="27.75" customHeight="1">
      <c r="A22" s="256"/>
      <c r="B22" s="256"/>
      <c r="E22" s="256"/>
      <c r="F22" s="256"/>
    </row>
    <row r="23" spans="1:6" ht="27.75" customHeight="1">
      <c r="A23" s="256"/>
      <c r="B23" s="256"/>
      <c r="C23" s="315" t="str">
        <f>'第５号様式（実績報告）'!G7</f>
        <v>令和　　年　　月　　日　</v>
      </c>
      <c r="D23" s="315"/>
      <c r="F23" s="256"/>
    </row>
    <row r="24" spans="1:6" ht="27.75" customHeight="1">
      <c r="A24" s="256"/>
      <c r="B24" s="256"/>
      <c r="C24" s="274" t="s">
        <v>126</v>
      </c>
      <c r="D24" s="316">
        <f>'第1号様式（交付申請）'!F12</f>
        <v>0</v>
      </c>
      <c r="E24" s="316"/>
      <c r="F24" s="316"/>
    </row>
    <row r="25" spans="1:6" ht="27.75" customHeight="1">
      <c r="A25" s="256"/>
      <c r="B25" s="256"/>
      <c r="C25" s="274" t="s">
        <v>85</v>
      </c>
      <c r="D25" s="316">
        <f>'第1号様式（交付申請）'!F13</f>
        <v>0</v>
      </c>
      <c r="E25" s="316"/>
      <c r="F25" s="316"/>
    </row>
    <row r="26" spans="1:6" ht="27.75" customHeight="1">
      <c r="A26" s="256"/>
      <c r="B26" s="256"/>
      <c r="C26" s="256"/>
      <c r="D26" s="256"/>
      <c r="E26" s="256"/>
      <c r="F26" s="256"/>
    </row>
    <row r="27" spans="1:6" ht="27.75" customHeight="1"/>
    <row r="28" spans="1:6" ht="27.75" customHeight="1"/>
    <row r="29" spans="1:6" ht="27.75" customHeight="1"/>
    <row r="30" spans="1:6" ht="27.75" customHeight="1"/>
    <row r="31" spans="1:6" ht="27.75" customHeight="1"/>
  </sheetData>
  <mergeCells count="6">
    <mergeCell ref="A3:F3"/>
    <mergeCell ref="A5:C5"/>
    <mergeCell ref="D5:F5"/>
    <mergeCell ref="C23:D23"/>
    <mergeCell ref="D24:F24"/>
    <mergeCell ref="D25:F25"/>
  </mergeCells>
  <phoneticPr fontId="42" type="Hiragana"/>
  <conditionalFormatting sqref="D24:F25">
    <cfRule type="cellIs" dxfId="0" priority="1" operator="between">
      <formula>0</formula>
      <formula>0</formula>
    </cfRule>
  </conditionalFormatting>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8B2D9-5B5B-40B2-BC61-ABE58535F0DD}">
  <ds:schemaRefs>
    <ds:schemaRef ds:uri="8B97BE19-CDDD-400E-817A-CFDD13F7EC12"/>
    <ds:schemaRef ds:uri="http://schemas.openxmlformats.org/package/2006/metadata/core-properties"/>
    <ds:schemaRef ds:uri="http://purl.org/dc/terms/"/>
    <ds:schemaRef ds:uri="http://schemas.microsoft.com/office/2006/documentManagement/types"/>
    <ds:schemaRef ds:uri="http://www.w3.org/XML/1998/namespace"/>
    <ds:schemaRef ds:uri="http://purl.org/dc/dcmitype/"/>
    <ds:schemaRef ds:uri="http://schemas.microsoft.com/office/2006/metadata/properties"/>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440E9087-F1CC-4EC5-8622-187AA386A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F18E954-69D0-4DB7-B7A7-094707BB7B3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15</vt:i4>
      </vt:variant>
    </vt:vector>
  </HeadingPairs>
  <TitlesOfParts>
    <vt:vector size="15" baseType="lpstr">
      <vt:lpstr>プルダウン</vt:lpstr>
      <vt:lpstr>計算方法早見表</vt:lpstr>
      <vt:lpstr>数式用</vt:lpstr>
      <vt:lpstr>事業リスト（ＢＤ１）</vt:lpstr>
      <vt:lpstr>第1号様式（交付申請）</vt:lpstr>
      <vt:lpstr>別紙１</vt:lpstr>
      <vt:lpstr>別紙２</vt:lpstr>
      <vt:lpstr>別紙３　歳入歳出予算書抄本</vt:lpstr>
      <vt:lpstr>第２号様式（変更・中止・廃止）</vt:lpstr>
      <vt:lpstr>第３号様式（仕入控除）</vt:lpstr>
      <vt:lpstr>第４号様式（概算払）</vt:lpstr>
      <vt:lpstr>第５号様式（実績報告）</vt:lpstr>
      <vt:lpstr>別紙１ (2)</vt:lpstr>
      <vt:lpstr>別紙２ (2)</vt:lpstr>
      <vt:lpstr>別紙３　歳入歳出決算書抄本</vt:lpstr>
    </vt:vector>
  </TitlesOfParts>
  <Company>厚生労働省</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475396</cp:lastModifiedBy>
  <cp:lastPrinted>2020-07-16T05:57:10Z</cp:lastPrinted>
  <dcterms:created xsi:type="dcterms:W3CDTF">2010-02-15T11:36:04Z</dcterms:created>
  <dcterms:modified xsi:type="dcterms:W3CDTF">2026-09-24T05:24:19Z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2026-09-24T05:24:19Z</vt:filetime>
  </property>
</Properties>
</file>