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60"/>
  </bookViews>
  <sheets>
    <sheet name="(別紙)" sheetId="2" r:id="rId1"/>
  </sheets>
  <definedNames>
    <definedName name="介護ロボット" localSheetId="0">'(別紙)'!$C$71:$C$82</definedName>
    <definedName name="改善支援">#REF!</definedName>
    <definedName name="改善支援" localSheetId="0">'(別紙)'!$J$71:$J$72</definedName>
    <definedName name="パッケージ型">#REF!</definedName>
    <definedName name="パッケージ型" localSheetId="0">'(別紙)'!$I$71:$I$72</definedName>
    <definedName name="ICT">#REF!</definedName>
    <definedName name="ICT" localSheetId="0">'(別紙)'!$H$71:$H$75</definedName>
    <definedName name="職員数">#REF!</definedName>
    <definedName name="_xlnm.Print_Area" localSheetId="0">'(別紙)'!$A$1:$N$69</definedName>
    <definedName name="職員数" localSheetId="0">'(別紙)'!$L$71:$L$74</definedName>
    <definedName name="介護ロボット">#REF!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<sst xmlns="http://schemas.openxmlformats.org/spreadsheetml/2006/main" xmlns:r="http://schemas.openxmlformats.org/officeDocument/2006/relationships" count="125" uniqueCount="125">
  <si>
    <t>寄付金その他収入</t>
    <rPh sb="0" eb="3">
      <t>きふきん</t>
    </rPh>
    <rPh sb="5" eb="6">
      <t>た</t>
    </rPh>
    <rPh sb="6" eb="8">
      <t>しゅうにゅう</t>
    </rPh>
    <phoneticPr fontId="4" type="Hiragana"/>
  </si>
  <si>
    <t>改善支援</t>
    <rPh sb="0" eb="2">
      <t>かいぜん</t>
    </rPh>
    <rPh sb="2" eb="4">
      <t>しえん</t>
    </rPh>
    <phoneticPr fontId="4" type="Hiragana"/>
  </si>
  <si>
    <t>事業者間連携に参画する</t>
    <rPh sb="0" eb="4">
      <t>じぎょうしゃかん</t>
    </rPh>
    <rPh sb="4" eb="6">
      <t>れんけい</t>
    </rPh>
    <rPh sb="7" eb="9">
      <t>さんかく</t>
    </rPh>
    <phoneticPr fontId="4" type="Hiragana"/>
  </si>
  <si>
    <t>E=（A-B-C)*D</t>
  </si>
  <si>
    <t>選定額（小計）</t>
    <rPh sb="0" eb="2">
      <t>せんてい</t>
    </rPh>
    <rPh sb="2" eb="3">
      <t>がく</t>
    </rPh>
    <rPh sb="4" eb="6">
      <t>しょうけい</t>
    </rPh>
    <phoneticPr fontId="4" type="Hiragana"/>
  </si>
  <si>
    <t>黄色のセルの該当部分に入力してください。</t>
    <rPh sb="0" eb="2">
      <t>きいろ</t>
    </rPh>
    <rPh sb="6" eb="8">
      <t>がいとう</t>
    </rPh>
    <rPh sb="8" eb="10">
      <t>ぶぶん</t>
    </rPh>
    <rPh sb="11" eb="13">
      <t>にゅうりょく</t>
    </rPh>
    <phoneticPr fontId="4" type="Hiragana"/>
  </si>
  <si>
    <t>補助率</t>
    <rPh sb="0" eb="3">
      <t>ほじょりつ</t>
    </rPh>
    <phoneticPr fontId="4" type="Hiragana"/>
  </si>
  <si>
    <t>⑤入浴支援
〈限度額100万円/機器〉</t>
  </si>
  <si>
    <t>※１</t>
  </si>
  <si>
    <t>選定額（G）は、1,000円未満を切捨てた金額とします。</t>
    <rPh sb="0" eb="2">
      <t>せんてい</t>
    </rPh>
    <phoneticPr fontId="4" type="Hiragana"/>
  </si>
  <si>
    <t>D</t>
  </si>
  <si>
    <t>⑥介護業務支援</t>
  </si>
  <si>
    <t>導入機器名称</t>
    <rPh sb="0" eb="2">
      <t>どうにゅう</t>
    </rPh>
    <rPh sb="2" eb="4">
      <t>きき</t>
    </rPh>
    <rPh sb="4" eb="6">
      <t>めいしょう</t>
    </rPh>
    <phoneticPr fontId="4" type="Hiragana"/>
  </si>
  <si>
    <t>合計　</t>
    <rPh sb="0" eb="2">
      <t>ごうけい</t>
    </rPh>
    <phoneticPr fontId="4" type="Hiragana"/>
  </si>
  <si>
    <r>
      <t>⑨認知症生活支援・認知症ケア支援</t>
    </r>
    <r>
      <rPr>
        <sz val="10"/>
        <color auto="1"/>
        <rFont val="BIZ UDゴシック"/>
      </rPr>
      <t xml:space="preserve">
〈限度額30万円/機器〉</t>
    </r>
  </si>
  <si>
    <t>事業費
Ａ</t>
  </si>
  <si>
    <t>※７</t>
  </si>
  <si>
    <t>担当者：</t>
    <rPh sb="0" eb="3">
      <t>タントウシャ</t>
    </rPh>
    <phoneticPr fontId="13"/>
  </si>
  <si>
    <t>電話番号：</t>
    <rPh sb="0" eb="2">
      <t>デンワ</t>
    </rPh>
    <rPh sb="2" eb="4">
      <t>バンゴウ</t>
    </rPh>
    <phoneticPr fontId="13"/>
  </si>
  <si>
    <t>メールアドレス：</t>
  </si>
  <si>
    <t>対象経費</t>
    <rPh sb="0" eb="2">
      <t>たいしょう</t>
    </rPh>
    <rPh sb="2" eb="4">
      <t>けいひ</t>
    </rPh>
    <phoneticPr fontId="4" type="Hiragana"/>
  </si>
  <si>
    <t>事業区分</t>
    <rPh sb="0" eb="2">
      <t>じぎょう</t>
    </rPh>
    <rPh sb="2" eb="4">
      <t>くぶん</t>
    </rPh>
    <phoneticPr fontId="4" type="Hiragana"/>
  </si>
  <si>
    <t>補助対象機器・事業ごとに記載してください。行が不足する場合は追加して構いませんが、数式やリストが適切に反映されない場合があります。</t>
  </si>
  <si>
    <t>サービス種別</t>
    <rPh sb="4" eb="6">
      <t>しゅべつ</t>
    </rPh>
    <phoneticPr fontId="4" type="Hiragana"/>
  </si>
  <si>
    <t>導入台数</t>
    <rPh sb="0" eb="2">
      <t>どうにゅう</t>
    </rPh>
    <rPh sb="2" eb="4">
      <t>だいすう</t>
    </rPh>
    <phoneticPr fontId="4" type="Hiragana"/>
  </si>
  <si>
    <t>⑮－１：
職員数に応じて価格が変動する介護ソフト</t>
    <rPh sb="5" eb="8">
      <t>しょくいんすう</t>
    </rPh>
    <rPh sb="9" eb="10">
      <t>おう</t>
    </rPh>
    <rPh sb="15" eb="17">
      <t>へんどう</t>
    </rPh>
    <rPh sb="19" eb="21">
      <t>かいご</t>
    </rPh>
    <phoneticPr fontId="4" type="Hiragana"/>
  </si>
  <si>
    <t>連携を実施しない</t>
    <rPh sb="0" eb="2">
      <t>れんけい</t>
    </rPh>
    <rPh sb="3" eb="5">
      <t>じっし</t>
    </rPh>
    <phoneticPr fontId="4" type="Hiragana"/>
  </si>
  <si>
    <t>職員数</t>
    <rPh sb="0" eb="3">
      <t>しょくいんすう</t>
    </rPh>
    <phoneticPr fontId="4" type="Hiragana"/>
  </si>
  <si>
    <t>C</t>
  </si>
  <si>
    <t>施設・事業所名称</t>
    <rPh sb="0" eb="2">
      <t>しせつ</t>
    </rPh>
    <rPh sb="3" eb="6">
      <t>じぎょうしょ</t>
    </rPh>
    <rPh sb="6" eb="8">
      <t>めいしょう</t>
    </rPh>
    <phoneticPr fontId="4" type="Hiragana"/>
  </si>
  <si>
    <t>第三者による支援</t>
    <rPh sb="0" eb="3">
      <t>だいさんしゃ</t>
    </rPh>
    <rPh sb="6" eb="8">
      <t>しえん</t>
    </rPh>
    <phoneticPr fontId="4" type="Hiragana"/>
  </si>
  <si>
    <t>⑥－２：
⑥－１に該当しない
介護ソフトや機器</t>
  </si>
  <si>
    <t>職員数（※１）</t>
    <rPh sb="0" eb="1">
      <t>しょく</t>
    </rPh>
    <rPh sb="1" eb="2">
      <t>いん</t>
    </rPh>
    <rPh sb="2" eb="3">
      <t>すう</t>
    </rPh>
    <phoneticPr fontId="4" type="Hiragana"/>
  </si>
  <si>
    <t>区分</t>
    <rPh sb="0" eb="2">
      <t>くぶん</t>
    </rPh>
    <phoneticPr fontId="4" type="Hiragana"/>
  </si>
  <si>
    <t>②移動支援
〈限度額30万円/機器〉</t>
  </si>
  <si>
    <t>⑯機能訓練支援と同水準の機器
〈基準額30万円/機器〉</t>
    <rPh sb="1" eb="3">
      <t>きのう</t>
    </rPh>
    <rPh sb="3" eb="5">
      <t>くんれん</t>
    </rPh>
    <rPh sb="5" eb="7">
      <t>しえん</t>
    </rPh>
    <rPh sb="18" eb="19">
      <t>がく</t>
    </rPh>
    <rPh sb="21" eb="23">
      <t>まんえん</t>
    </rPh>
    <rPh sb="24" eb="26">
      <t>きき</t>
    </rPh>
    <phoneticPr fontId="4" type="Hiragana"/>
  </si>
  <si>
    <t>⑦機能訓練支援
〈基準額30万円/機器〉</t>
    <rPh sb="1" eb="3">
      <t>きのう</t>
    </rPh>
    <rPh sb="3" eb="5">
      <t>くんれん</t>
    </rPh>
    <rPh sb="5" eb="7">
      <t>しえん</t>
    </rPh>
    <rPh sb="9" eb="11">
      <t>きじゅん</t>
    </rPh>
    <rPh sb="11" eb="12">
      <t>がく</t>
    </rPh>
    <rPh sb="14" eb="16">
      <t>まんえん</t>
    </rPh>
    <rPh sb="17" eb="19">
      <t>きき</t>
    </rPh>
    <phoneticPr fontId="4" type="Hiragana"/>
  </si>
  <si>
    <t>⑦機能訓練支援
〈限度額30万円/機器〉</t>
  </si>
  <si>
    <t>B</t>
  </si>
  <si>
    <t>※２</t>
  </si>
  <si>
    <t>※３</t>
  </si>
  <si>
    <t>※４</t>
  </si>
  <si>
    <t>④見守り・コミュニケーション
〈基準額30万円/機器〉</t>
    <rPh sb="1" eb="3">
      <t>みまも</t>
    </rPh>
    <rPh sb="16" eb="18">
      <t>きじゅん</t>
    </rPh>
    <rPh sb="18" eb="19">
      <t>がく</t>
    </rPh>
    <rPh sb="21" eb="23">
      <t>まんえん</t>
    </rPh>
    <rPh sb="24" eb="26">
      <t>きき</t>
    </rPh>
    <phoneticPr fontId="4" type="Hiragana"/>
  </si>
  <si>
    <t>F</t>
  </si>
  <si>
    <t>※５</t>
  </si>
  <si>
    <t>①移乗支援
〈限度額100万円/機器〉</t>
    <rPh sb="1" eb="3">
      <t>いじょう</t>
    </rPh>
    <rPh sb="3" eb="5">
      <t>しえん</t>
    </rPh>
    <rPh sb="7" eb="10">
      <t>げんどがく</t>
    </rPh>
    <rPh sb="13" eb="15">
      <t>まんえん</t>
    </rPh>
    <rPh sb="16" eb="18">
      <t>きき</t>
    </rPh>
    <phoneticPr fontId="4" type="Hiragana"/>
  </si>
  <si>
    <t>10/10</t>
  </si>
  <si>
    <t>⑥－１：
職員数に応じて価格が変動する介護ソフト</t>
    <rPh sb="5" eb="8">
      <t>しょくいんすう</t>
    </rPh>
    <rPh sb="9" eb="10">
      <t>おう</t>
    </rPh>
    <rPh sb="15" eb="17">
      <t>へんどう</t>
    </rPh>
    <rPh sb="19" eb="21">
      <t>かいご</t>
    </rPh>
    <phoneticPr fontId="4" type="Hiragana"/>
  </si>
  <si>
    <t>⑥介護
　業務
　支援</t>
    <rPh sb="1" eb="3">
      <t>かいご</t>
    </rPh>
    <rPh sb="5" eb="7">
      <t>ぎょうむ</t>
    </rPh>
    <rPh sb="9" eb="11">
      <t>しえん</t>
    </rPh>
    <phoneticPr fontId="4" type="Hiragana"/>
  </si>
  <si>
    <t>⑲－１：
職員数に応じて価格が変動するバックオフィスソフト</t>
  </si>
  <si>
    <t>31名以上</t>
    <rPh sb="2" eb="3">
      <t>めい</t>
    </rPh>
    <rPh sb="3" eb="5">
      <t>いじょう</t>
    </rPh>
    <phoneticPr fontId="4" type="Hiragana"/>
  </si>
  <si>
    <t>⑧食事・栄養管理支援
〈限度額30万円/機器〉</t>
  </si>
  <si>
    <t>③排泄支援
〈限度額30万円/機器〉</t>
  </si>
  <si>
    <t>④見守り・コミュニケーション
〈限度額30万円/機器〉</t>
  </si>
  <si>
    <t>B.その他
〈限度額100万円/機器〉</t>
  </si>
  <si>
    <t>4/5</t>
  </si>
  <si>
    <t>C.パッケージ型導入支援
〈限度額合計1,000万円〉</t>
  </si>
  <si>
    <t>単価２</t>
    <rPh sb="0" eb="2">
      <t>たんか</t>
    </rPh>
    <phoneticPr fontId="4" type="Hiragana"/>
  </si>
  <si>
    <t>D.（A～Cの導入と一体的に行う）業務改善支援
〈限度額48万円〉</t>
  </si>
  <si>
    <t>補助対象外
経費</t>
    <rPh sb="0" eb="2">
      <t>ほじょ</t>
    </rPh>
    <rPh sb="2" eb="5">
      <t>たいしょうがい</t>
    </rPh>
    <rPh sb="6" eb="8">
      <t>けいひ</t>
    </rPh>
    <phoneticPr fontId="4" type="Hiragana"/>
  </si>
  <si>
    <t>事業費</t>
    <rPh sb="0" eb="3">
      <t>じぎょうひ</t>
    </rPh>
    <phoneticPr fontId="4" type="Hiragana"/>
  </si>
  <si>
    <t>11名以上20名以下</t>
    <rPh sb="2" eb="3">
      <t>めい</t>
    </rPh>
    <rPh sb="3" eb="5">
      <t>いじょう</t>
    </rPh>
    <rPh sb="7" eb="8">
      <t>めい</t>
    </rPh>
    <rPh sb="8" eb="10">
      <t>いか</t>
    </rPh>
    <phoneticPr fontId="4" type="Hiragana"/>
  </si>
  <si>
    <t>A</t>
  </si>
  <si>
    <t>⑮ー４：
介護業務支援のその他の機器
〈基準額30万円/機器〉</t>
    <rPh sb="5" eb="7">
      <t>かいご</t>
    </rPh>
    <rPh sb="7" eb="9">
      <t>ぎょうむ</t>
    </rPh>
    <rPh sb="9" eb="11">
      <t>しえん</t>
    </rPh>
    <rPh sb="14" eb="15">
      <t>た</t>
    </rPh>
    <rPh sb="16" eb="18">
      <t>きき</t>
    </rPh>
    <phoneticPr fontId="4" type="Hiragana"/>
  </si>
  <si>
    <t>１名以上10名以下</t>
    <rPh sb="1" eb="2">
      <t>めい</t>
    </rPh>
    <rPh sb="2" eb="4">
      <t>いじょう</t>
    </rPh>
    <rPh sb="6" eb="7">
      <t>めい</t>
    </rPh>
    <rPh sb="7" eb="9">
      <t>いか</t>
    </rPh>
    <phoneticPr fontId="4" type="Hiragana"/>
  </si>
  <si>
    <t>21名以上30名以下</t>
    <rPh sb="2" eb="3">
      <t>めい</t>
    </rPh>
    <rPh sb="3" eb="5">
      <t>いじょう</t>
    </rPh>
    <rPh sb="7" eb="10">
      <t>めいいか</t>
    </rPh>
    <phoneticPr fontId="4" type="Hiragana"/>
  </si>
  <si>
    <t>基準額</t>
    <rPh sb="0" eb="3">
      <t>きじゅんがく</t>
    </rPh>
    <phoneticPr fontId="4" type="Hiragana"/>
  </si>
  <si>
    <t>（単位：円）</t>
    <rPh sb="1" eb="3">
      <t>たんい</t>
    </rPh>
    <rPh sb="4" eb="5">
      <t>えん</t>
    </rPh>
    <phoneticPr fontId="4" type="Hiragana"/>
  </si>
  <si>
    <t>G</t>
  </si>
  <si>
    <t>⑳バックオフィスソフト以外
〈基準額100万円/機器〉</t>
    <rPh sb="11" eb="13">
      <t>いがい</t>
    </rPh>
    <phoneticPr fontId="4" type="Hiragana"/>
  </si>
  <si>
    <t>活用しない</t>
    <rPh sb="0" eb="2">
      <t>かつよう</t>
    </rPh>
    <phoneticPr fontId="4" type="Hiragana"/>
  </si>
  <si>
    <t>法人名</t>
    <rPh sb="0" eb="2">
      <t>ほうじん</t>
    </rPh>
    <rPh sb="2" eb="3">
      <t>めい</t>
    </rPh>
    <phoneticPr fontId="4" type="Hiragana"/>
  </si>
  <si>
    <t>（１）
ア.介護テクノロジー（TAISに掲載されている機器）</t>
    <rPh sb="6" eb="8">
      <t>かいご</t>
    </rPh>
    <rPh sb="20" eb="22">
      <t>けいさい</t>
    </rPh>
    <rPh sb="27" eb="29">
      <t>きき</t>
    </rPh>
    <phoneticPr fontId="4" type="Hiragana"/>
  </si>
  <si>
    <t>⑧食事・栄養管理支援
〈基準額30万円/機器〉</t>
    <rPh sb="1" eb="3">
      <t>しょくじ</t>
    </rPh>
    <rPh sb="4" eb="6">
      <t>えいよう</t>
    </rPh>
    <rPh sb="6" eb="8">
      <t>かんり</t>
    </rPh>
    <rPh sb="8" eb="10">
      <t>しえん</t>
    </rPh>
    <rPh sb="14" eb="15">
      <t>がく</t>
    </rPh>
    <rPh sb="17" eb="19">
      <t>まんえん</t>
    </rPh>
    <rPh sb="20" eb="22">
      <t>きき</t>
    </rPh>
    <phoneticPr fontId="4" type="Hiragana"/>
  </si>
  <si>
    <t>（１）
ウ①.「TAIS」に掲載されていない機器</t>
    <rPh sb="14" eb="16">
      <t>けいさい</t>
    </rPh>
    <rPh sb="22" eb="24">
      <t>きき</t>
    </rPh>
    <phoneticPr fontId="4" type="Hiragana"/>
  </si>
  <si>
    <t>（１）
ウ②.
職場環境整備として有効な機器等</t>
    <rPh sb="17" eb="19">
      <t>ゆうこう</t>
    </rPh>
    <rPh sb="20" eb="22">
      <t>きき</t>
    </rPh>
    <rPh sb="22" eb="23">
      <t>とう</t>
    </rPh>
    <phoneticPr fontId="4" type="Hiragana"/>
  </si>
  <si>
    <t>（２）介護テクノロジー等のパッケージ型導入
〈基準額985万円〉</t>
    <rPh sb="3" eb="5">
      <t>かいご</t>
    </rPh>
    <rPh sb="11" eb="12">
      <t>とう</t>
    </rPh>
    <rPh sb="18" eb="19">
      <t>がた</t>
    </rPh>
    <rPh sb="19" eb="21">
      <t>どうにゅう</t>
    </rPh>
    <rPh sb="23" eb="25">
      <t>きじゅん</t>
    </rPh>
    <rPh sb="25" eb="26">
      <t>がく</t>
    </rPh>
    <rPh sb="29" eb="31">
      <t>まんえん</t>
    </rPh>
    <phoneticPr fontId="4" type="Hiragana"/>
  </si>
  <si>
    <t>（３）（（１）又は（２）と一体的に行う）業務改善
〈基準額48万円〉</t>
    <rPh sb="7" eb="8">
      <t>また</t>
    </rPh>
    <rPh sb="13" eb="16">
      <t>いったいてき</t>
    </rPh>
    <rPh sb="17" eb="18">
      <t>おこな</t>
    </rPh>
    <rPh sb="20" eb="22">
      <t>ぎょうむ</t>
    </rPh>
    <rPh sb="22" eb="24">
      <t>かいぜん</t>
    </rPh>
    <rPh sb="28" eb="29">
      <t>がく</t>
    </rPh>
    <rPh sb="31" eb="33">
      <t>まんえん</t>
    </rPh>
    <phoneticPr fontId="4" type="Hiragana"/>
  </si>
  <si>
    <t>※６</t>
  </si>
  <si>
    <t>①移乗支援（非装着）
〈基準額100万円/機器〉</t>
    <rPh sb="1" eb="3">
      <t>いじょう</t>
    </rPh>
    <rPh sb="3" eb="5">
      <t>しえん</t>
    </rPh>
    <rPh sb="6" eb="7">
      <t>ひ</t>
    </rPh>
    <rPh sb="7" eb="9">
      <t>そうちゃく</t>
    </rPh>
    <rPh sb="12" eb="14">
      <t>きじゅん</t>
    </rPh>
    <rPh sb="14" eb="15">
      <t>がく</t>
    </rPh>
    <rPh sb="18" eb="20">
      <t>まんえん</t>
    </rPh>
    <rPh sb="21" eb="23">
      <t>きき</t>
    </rPh>
    <phoneticPr fontId="4" type="Hiragana"/>
  </si>
  <si>
    <t>②移動支援
〈基準額30万円/機器〉</t>
    <rPh sb="1" eb="3">
      <t>いどう</t>
    </rPh>
    <rPh sb="3" eb="5">
      <t>しえん</t>
    </rPh>
    <rPh sb="7" eb="9">
      <t>きじゅん</t>
    </rPh>
    <rPh sb="9" eb="10">
      <t>がく</t>
    </rPh>
    <rPh sb="12" eb="14">
      <t>まんえん</t>
    </rPh>
    <rPh sb="15" eb="17">
      <t>きき</t>
    </rPh>
    <phoneticPr fontId="4" type="Hiragana"/>
  </si>
  <si>
    <t>③排泄支援
〈基準額30万円/機器〉</t>
    <rPh sb="1" eb="3">
      <t>はいせつ</t>
    </rPh>
    <rPh sb="3" eb="5">
      <t>しえん</t>
    </rPh>
    <rPh sb="7" eb="9">
      <t>きじゅん</t>
    </rPh>
    <rPh sb="9" eb="10">
      <t>がく</t>
    </rPh>
    <rPh sb="12" eb="14">
      <t>まんえん</t>
    </rPh>
    <rPh sb="15" eb="17">
      <t>きき</t>
    </rPh>
    <phoneticPr fontId="4" type="Hiragana"/>
  </si>
  <si>
    <t>補助対象外経費
Ｂ</t>
  </si>
  <si>
    <t>⑤入浴支援
〈基準額100万円/機器〉</t>
    <rPh sb="1" eb="3">
      <t>にゅうよく</t>
    </rPh>
    <rPh sb="3" eb="5">
      <t>しえん</t>
    </rPh>
    <rPh sb="7" eb="9">
      <t>きじゅん</t>
    </rPh>
    <rPh sb="9" eb="10">
      <t>がく</t>
    </rPh>
    <rPh sb="13" eb="15">
      <t>まんえん</t>
    </rPh>
    <rPh sb="16" eb="18">
      <t>きき</t>
    </rPh>
    <phoneticPr fontId="4" type="Hiragana"/>
  </si>
  <si>
    <t>⑨認知症生活支援・認知症ケア支援
〈基準額30万円/機器〉</t>
    <rPh sb="1" eb="4">
      <t>にんちしょう</t>
    </rPh>
    <rPh sb="4" eb="6">
      <t>せいかつ</t>
    </rPh>
    <rPh sb="6" eb="8">
      <t>しえん</t>
    </rPh>
    <rPh sb="9" eb="12">
      <t>にんちしょう</t>
    </rPh>
    <rPh sb="14" eb="16">
      <t>しえん</t>
    </rPh>
    <rPh sb="20" eb="21">
      <t>がく</t>
    </rPh>
    <rPh sb="23" eb="25">
      <t>まんえん</t>
    </rPh>
    <rPh sb="26" eb="28">
      <t>きき</t>
    </rPh>
    <phoneticPr fontId="4" type="Hiragana"/>
  </si>
  <si>
    <t>（１）イ　介護ソフトの定着促進</t>
    <rPh sb="5" eb="7">
      <t>かいご</t>
    </rPh>
    <rPh sb="11" eb="13">
      <t>ていちゃく</t>
    </rPh>
    <rPh sb="13" eb="15">
      <t>そくしん</t>
    </rPh>
    <phoneticPr fontId="4" type="Hiragana"/>
  </si>
  <si>
    <t>⑩移乗支援（非装着）と同水準の機器
〈基準額100万円/機器〉</t>
    <rPh sb="1" eb="3">
      <t>いじょう</t>
    </rPh>
    <rPh sb="3" eb="5">
      <t>しえん</t>
    </rPh>
    <rPh sb="6" eb="7">
      <t>ひ</t>
    </rPh>
    <rPh sb="7" eb="9">
      <t>そうちゃく</t>
    </rPh>
    <rPh sb="11" eb="14">
      <t>どうすいじゅん</t>
    </rPh>
    <rPh sb="15" eb="17">
      <t>きき</t>
    </rPh>
    <rPh sb="21" eb="22">
      <t>がく</t>
    </rPh>
    <rPh sb="25" eb="27">
      <t>まんえん</t>
    </rPh>
    <rPh sb="28" eb="30">
      <t>きき</t>
    </rPh>
    <phoneticPr fontId="4" type="Hiragana"/>
  </si>
  <si>
    <t>⑱認知症生活支援・認知症ケア支援と同水準の機器
〈基準額30万円/機器〉</t>
    <rPh sb="1" eb="4">
      <t>にんちしょう</t>
    </rPh>
    <rPh sb="4" eb="6">
      <t>せいかつ</t>
    </rPh>
    <rPh sb="6" eb="8">
      <t>しえん</t>
    </rPh>
    <rPh sb="9" eb="12">
      <t>にんちしょう</t>
    </rPh>
    <rPh sb="14" eb="16">
      <t>しえん</t>
    </rPh>
    <rPh sb="27" eb="28">
      <t>がく</t>
    </rPh>
    <rPh sb="30" eb="32">
      <t>まんえん</t>
    </rPh>
    <rPh sb="33" eb="35">
      <t>きき</t>
    </rPh>
    <phoneticPr fontId="4" type="Hiragana"/>
  </si>
  <si>
    <t>⑪移動支援と同水準の機器
〈基準額30万円/機器〉</t>
    <rPh sb="1" eb="3">
      <t>いどう</t>
    </rPh>
    <rPh sb="3" eb="5">
      <t>しえん</t>
    </rPh>
    <rPh sb="6" eb="9">
      <t>どうすいじゅん</t>
    </rPh>
    <rPh sb="10" eb="12">
      <t>きき</t>
    </rPh>
    <rPh sb="16" eb="17">
      <t>がく</t>
    </rPh>
    <rPh sb="19" eb="21">
      <t>まんえん</t>
    </rPh>
    <rPh sb="22" eb="24">
      <t>きき</t>
    </rPh>
    <phoneticPr fontId="4" type="Hiragana"/>
  </si>
  <si>
    <t>⑫排泄支援と同水準の機器
〈基準額30万円/機器〉</t>
    <rPh sb="1" eb="3">
      <t>はいせつ</t>
    </rPh>
    <rPh sb="3" eb="5">
      <t>しえん</t>
    </rPh>
    <rPh sb="16" eb="17">
      <t>がく</t>
    </rPh>
    <rPh sb="19" eb="21">
      <t>まんえん</t>
    </rPh>
    <rPh sb="22" eb="24">
      <t>きき</t>
    </rPh>
    <phoneticPr fontId="4" type="Hiragana"/>
  </si>
  <si>
    <t>⑬見守り・コミュニケーションと同水準の機器
〈基準額30万円/機器〉</t>
    <rPh sb="1" eb="3">
      <t>みまも</t>
    </rPh>
    <rPh sb="25" eb="26">
      <t>がく</t>
    </rPh>
    <rPh sb="28" eb="30">
      <t>まんえん</t>
    </rPh>
    <rPh sb="31" eb="33">
      <t>きき</t>
    </rPh>
    <phoneticPr fontId="4" type="Hiragana"/>
  </si>
  <si>
    <t>⑭入浴支援と同水準の機器
〈基準額100万円/機器〉</t>
    <rPh sb="1" eb="3">
      <t>にゅうよく</t>
    </rPh>
    <rPh sb="3" eb="5">
      <t>しえん</t>
    </rPh>
    <rPh sb="16" eb="17">
      <t>がく</t>
    </rPh>
    <rPh sb="20" eb="22">
      <t>まんえん</t>
    </rPh>
    <rPh sb="23" eb="25">
      <t>きき</t>
    </rPh>
    <phoneticPr fontId="4" type="Hiragana"/>
  </si>
  <si>
    <t>⑮
介護
業務
支援
と
同水
準の
機器</t>
    <rPh sb="2" eb="4">
      <t>かいご</t>
    </rPh>
    <rPh sb="5" eb="7">
      <t>ぎょうむ</t>
    </rPh>
    <rPh sb="8" eb="10">
      <t>しえん</t>
    </rPh>
    <rPh sb="13" eb="14">
      <t>どう</t>
    </rPh>
    <rPh sb="14" eb="15">
      <t>みず</t>
    </rPh>
    <rPh sb="16" eb="17">
      <t>じゅん</t>
    </rPh>
    <rPh sb="19" eb="20">
      <t>き</t>
    </rPh>
    <rPh sb="20" eb="21">
      <t>うつわ</t>
    </rPh>
    <phoneticPr fontId="4" type="Hiragana"/>
  </si>
  <si>
    <t>⑰食事・栄養管理支援と同水準の機器
〈基準額30万円/機器〉</t>
    <rPh sb="1" eb="3">
      <t>しょくじ</t>
    </rPh>
    <rPh sb="4" eb="6">
      <t>えいよう</t>
    </rPh>
    <rPh sb="6" eb="8">
      <t>かんり</t>
    </rPh>
    <rPh sb="8" eb="10">
      <t>しえん</t>
    </rPh>
    <rPh sb="21" eb="22">
      <t>がく</t>
    </rPh>
    <rPh sb="24" eb="26">
      <t>まんえん</t>
    </rPh>
    <rPh sb="27" eb="29">
      <t>きき</t>
    </rPh>
    <phoneticPr fontId="4" type="Hiragana"/>
  </si>
  <si>
    <t>⑲－２：
⑲－１に該当しないバックオフィスソフト</t>
    <rPh sb="9" eb="11">
      <t>がいとう</t>
    </rPh>
    <phoneticPr fontId="4" type="Hiragana"/>
  </si>
  <si>
    <t>職員数には、訪問介護員等の直接処遇職員だけでなく、補助対象となるICT機器等の活用が見込まれる管理者や生活相談員等の職員も算入して差し支えありません。</t>
  </si>
  <si>
    <t>訪問介護事業所等の居宅サービス事業所又は居宅介護支援事業所（介護予防も含む。）であって、令和８年度中に「ケアプランデータ連携システム」により５事業所以上とデータ連携する場合は、基準額に５万円を加算します。</t>
    <rPh sb="0" eb="2">
      <t>ほうもん</t>
    </rPh>
    <rPh sb="2" eb="4">
      <t>かいご</t>
    </rPh>
    <rPh sb="4" eb="7">
      <t>じぎょうしょ</t>
    </rPh>
    <rPh sb="7" eb="8">
      <t>とう</t>
    </rPh>
    <rPh sb="9" eb="11">
      <t>きょたく</t>
    </rPh>
    <rPh sb="15" eb="18">
      <t>じぎょうしょ</t>
    </rPh>
    <rPh sb="18" eb="19">
      <t>また</t>
    </rPh>
    <rPh sb="20" eb="22">
      <t>きょたく</t>
    </rPh>
    <rPh sb="22" eb="24">
      <t>かいご</t>
    </rPh>
    <rPh sb="24" eb="26">
      <t>しえん</t>
    </rPh>
    <rPh sb="26" eb="29">
      <t>じぎょうしょ</t>
    </rPh>
    <rPh sb="30" eb="32">
      <t>かいご</t>
    </rPh>
    <rPh sb="32" eb="34">
      <t>よぼう</t>
    </rPh>
    <rPh sb="35" eb="36">
      <t>ふく</t>
    </rPh>
    <rPh sb="44" eb="46">
      <t>れいわ</t>
    </rPh>
    <rPh sb="47" eb="49">
      <t>ねんど</t>
    </rPh>
    <rPh sb="49" eb="50">
      <t>ちゅう</t>
    </rPh>
    <rPh sb="60" eb="62">
      <t>れんけい</t>
    </rPh>
    <rPh sb="71" eb="74">
      <t>じぎょうしょ</t>
    </rPh>
    <rPh sb="74" eb="76">
      <t>いじょう</t>
    </rPh>
    <rPh sb="80" eb="82">
      <t>れんけい</t>
    </rPh>
    <rPh sb="84" eb="86">
      <t>ばあい</t>
    </rPh>
    <rPh sb="88" eb="91">
      <t>きじゅんがく</t>
    </rPh>
    <rPh sb="93" eb="95">
      <t>まんえん</t>
    </rPh>
    <rPh sb="96" eb="98">
      <t>かさん</t>
    </rPh>
    <phoneticPr fontId="4" type="Hiragana"/>
  </si>
  <si>
    <t>複数の事業所を申請する場合、この調書を事業所数作成してください。</t>
  </si>
  <si>
    <t>介護テクノロジーを利用するためのWi-Fi環境を整備するために必要な経費、介護テクノロジーに伴って導入するＰＣ、タブレット端末等の導入の経費は、導入機器と合わせて記載してください。</t>
    <rPh sb="0" eb="2">
      <t>かいご</t>
    </rPh>
    <rPh sb="9" eb="11">
      <t>りよう</t>
    </rPh>
    <rPh sb="21" eb="23">
      <t>かんきょう</t>
    </rPh>
    <rPh sb="24" eb="26">
      <t>せいび</t>
    </rPh>
    <rPh sb="31" eb="33">
      <t>ひつよう</t>
    </rPh>
    <rPh sb="34" eb="36">
      <t>けいひ</t>
    </rPh>
    <rPh sb="37" eb="39">
      <t>かいご</t>
    </rPh>
    <rPh sb="46" eb="47">
      <t>ともな</t>
    </rPh>
    <rPh sb="49" eb="51">
      <t>どうにゅう</t>
    </rPh>
    <rPh sb="61" eb="63">
      <t>たんまつ</t>
    </rPh>
    <rPh sb="63" eb="64">
      <t>とう</t>
    </rPh>
    <rPh sb="65" eb="67">
      <t>どうにゅう</t>
    </rPh>
    <rPh sb="68" eb="70">
      <t>けいひ</t>
    </rPh>
    <rPh sb="72" eb="74">
      <t>どうにゅう</t>
    </rPh>
    <rPh sb="74" eb="76">
      <t>きき</t>
    </rPh>
    <rPh sb="77" eb="78">
      <t>あ</t>
    </rPh>
    <rPh sb="81" eb="83">
      <t>きさい</t>
    </rPh>
    <phoneticPr fontId="4" type="Hiragana"/>
  </si>
  <si>
    <t>⑥－２：
⑥－１に該当しない介護ソフト</t>
    <rPh sb="9" eb="11">
      <t>がいとう</t>
    </rPh>
    <rPh sb="14" eb="16">
      <t>かいご</t>
    </rPh>
    <phoneticPr fontId="4" type="Hiragana"/>
  </si>
  <si>
    <t>⑥ー３：インカム
〈基準額100万円/機器〉</t>
    <rPh sb="10" eb="12">
      <t>きじゅん</t>
    </rPh>
    <phoneticPr fontId="4" type="Hiragana"/>
  </si>
  <si>
    <t>⑥ー４：介護業務支援のその他の機器
〈基準額30万円/機器〉</t>
    <rPh sb="4" eb="6">
      <t>かいご</t>
    </rPh>
    <rPh sb="6" eb="8">
      <t>ぎょうむ</t>
    </rPh>
    <rPh sb="8" eb="10">
      <t>しえん</t>
    </rPh>
    <rPh sb="13" eb="14">
      <t>た</t>
    </rPh>
    <rPh sb="15" eb="17">
      <t>きき</t>
    </rPh>
    <phoneticPr fontId="4" type="Hiragana"/>
  </si>
  <si>
    <t>⑮－２：
⑮－１に該当しない介護ソフト</t>
    <rPh sb="9" eb="11">
      <t>がいとう</t>
    </rPh>
    <rPh sb="14" eb="16">
      <t>かいご</t>
    </rPh>
    <phoneticPr fontId="4" type="Hiragana"/>
  </si>
  <si>
    <t>⑮ー３：インカム
〈基準額100万円/機器〉</t>
    <rPh sb="10" eb="12">
      <t>きじゅん</t>
    </rPh>
    <phoneticPr fontId="4" type="Hiragana"/>
  </si>
  <si>
    <t>内容</t>
    <rPh sb="0" eb="2">
      <t>ないよう</t>
    </rPh>
    <phoneticPr fontId="4" type="Hiragana"/>
  </si>
  <si>
    <t>（１）イ　介護ソフトの
　　　定着促進</t>
  </si>
  <si>
    <t>介護ソフトの定着促進</t>
    <rPh sb="0" eb="2">
      <t>かいご</t>
    </rPh>
    <rPh sb="6" eb="8">
      <t>ていちゃく</t>
    </rPh>
    <rPh sb="8" eb="10">
      <t>そくしん</t>
    </rPh>
    <phoneticPr fontId="4" type="Hiragana"/>
  </si>
  <si>
    <t>介護事業所番号</t>
  </si>
  <si>
    <t>活用する</t>
    <rPh sb="0" eb="2">
      <t>かつよう</t>
    </rPh>
    <phoneticPr fontId="4" type="Hiragana"/>
  </si>
  <si>
    <r>
      <t>５事業所以上とデータ連携</t>
    </r>
    <r>
      <rPr>
        <sz val="6"/>
        <color auto="1"/>
        <rFont val="BIZ UDゴシック"/>
      </rPr>
      <t>（※２）</t>
    </r>
    <rPh sb="1" eb="4">
      <t>じぎょうしょ</t>
    </rPh>
    <rPh sb="4" eb="6">
      <t>いじょう</t>
    </rPh>
    <rPh sb="10" eb="12">
      <t>れんけい</t>
    </rPh>
    <phoneticPr fontId="4" type="Hiragana"/>
  </si>
  <si>
    <t>５事業所以上とデータ連係</t>
  </si>
  <si>
    <t>連携を実施する</t>
    <rPh sb="0" eb="2">
      <t>れんけい</t>
    </rPh>
    <rPh sb="3" eb="5">
      <t>じっし</t>
    </rPh>
    <phoneticPr fontId="4" type="Hiragana"/>
  </si>
  <si>
    <r>
      <t xml:space="preserve">選定額（小計）
</t>
    </r>
    <r>
      <rPr>
        <sz val="6"/>
        <color auto="1"/>
        <rFont val="BIZ UDゴシック"/>
      </rPr>
      <t>（※３）</t>
    </r>
    <rPh sb="0" eb="2">
      <t>せんてい</t>
    </rPh>
    <rPh sb="2" eb="3">
      <t>がく</t>
    </rPh>
    <rPh sb="4" eb="6">
      <t>しょうけい</t>
    </rPh>
    <phoneticPr fontId="4" type="Hiragana"/>
  </si>
  <si>
    <t>令和９年度「介護事業所デジタル化支援事業費補助金」活用意向調査票</t>
  </si>
  <si>
    <t>（別紙）</t>
    <rPh sb="1" eb="3">
      <t>べっし</t>
    </rPh>
    <phoneticPr fontId="4" type="Hiragana"/>
  </si>
  <si>
    <t>(ア)介護テクノロジーの導入等</t>
    <rPh sb="3" eb="5">
      <t>かいご</t>
    </rPh>
    <rPh sb="12" eb="14">
      <t>どうにゅう</t>
    </rPh>
    <rPh sb="14" eb="15">
      <t>とう</t>
    </rPh>
    <phoneticPr fontId="4" type="Hiragana"/>
  </si>
  <si>
    <t>合計額</t>
    <rPh sb="0" eb="3">
      <t>ごうけいがく</t>
    </rPh>
    <phoneticPr fontId="4" type="Hiragana"/>
  </si>
  <si>
    <r>
      <t>【補足】
・都道府県と協定を締結（※中山間・人口減少地域などサービス過小地域に限る）し、介護事業所間の連携を推進する取組（バックオフィス業務の受託、人材募集・研修の共同実施等）に参画する事業所については、　　介護テクノロジー導入に対する補助率の上乗せが厚生労働省において検討されています。</t>
    </r>
    <r>
      <rPr>
        <u/>
        <sz val="10"/>
        <color auto="1"/>
        <rFont val="BIZ UDゴシック"/>
      </rPr>
      <t>基準額や要件等の詳細は現時点で不明ですが、介護事業所間の連携を推進する取組への参画を予定する場合は、○を記入してください。</t>
    </r>
  </si>
  <si>
    <t>○</t>
  </si>
  <si>
    <t>×</t>
  </si>
  <si>
    <t>取組内容
（具体的に記載してください）</t>
  </si>
  <si>
    <t>補助率
Ｄ</t>
  </si>
  <si>
    <t>対象経費
E=(A-B-C)×Ｄ</t>
  </si>
  <si>
    <t>寄附金その他収入
Ｃ</t>
  </si>
  <si>
    <r>
      <t>（イ）介護テクノロジー等の導入にあたって、リ・スキリング等で事業所内に生産性向上を担う人材を養成・研修する取組
　　【補足】
　　　・令和９年度の新たなメニューとして、厚生労働省において検討されています。</t>
    </r>
    <r>
      <rPr>
        <u/>
        <sz val="10"/>
        <color auto="1"/>
        <rFont val="BIZ UDゴシック"/>
      </rPr>
      <t>基</t>
    </r>
    <r>
      <rPr>
        <u/>
        <sz val="10"/>
        <color auto="1"/>
        <rFont val="BIZ UDゴシック"/>
      </rPr>
      <t>準額や要件等の詳細は現時点で不明です。</t>
    </r>
  </si>
</sst>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11"/>
      <color auto="1"/>
      <name val="ＭＳ Ｐゴシック"/>
      <family val="3"/>
    </font>
    <font>
      <sz val="10"/>
      <color theme="1"/>
      <name val="BIZ UDゴシック"/>
    </font>
    <font>
      <sz val="11"/>
      <color theme="1"/>
      <name val="Yu Gothic"/>
      <family val="3"/>
    </font>
    <font>
      <sz val="5"/>
      <color auto="1"/>
      <name val="BIZ UDゴシック"/>
      <family val="3"/>
    </font>
    <font>
      <sz val="10"/>
      <color auto="1"/>
      <name val="BIZ UDゴシック"/>
      <family val="3"/>
    </font>
    <font>
      <sz val="9"/>
      <color auto="1"/>
      <name val="Yu Gothic"/>
      <family val="3"/>
    </font>
    <font>
      <sz val="12"/>
      <color auto="1"/>
      <name val="BIZ UDゴシック"/>
      <family val="3"/>
    </font>
    <font>
      <sz val="9"/>
      <color auto="1"/>
      <name val="BIZ UDゴシック"/>
      <family val="3"/>
    </font>
    <font>
      <sz val="8"/>
      <color auto="1"/>
      <name val="BIZ UDゴシック"/>
      <family val="3"/>
    </font>
    <font>
      <sz val="12"/>
      <color theme="1"/>
      <name val="ＭＳ Ｐゴシック"/>
      <family val="3"/>
    </font>
    <font>
      <sz val="6"/>
      <color auto="1"/>
      <name val="BIZ UDゴシック"/>
      <family val="3"/>
    </font>
    <font>
      <sz val="10"/>
      <color theme="1"/>
      <name val="ＭＳ Ｐゴシック"/>
      <family val="3"/>
    </font>
    <font>
      <sz val="6"/>
      <color auto="1"/>
      <name val="ＭＳ Ｐゴシック"/>
      <family val="3"/>
    </font>
  </fonts>
  <fills count="5">
    <fill>
      <patternFill patternType="none"/>
    </fill>
    <fill>
      <patternFill patternType="gray125"/>
    </fill>
    <fill>
      <patternFill patternType="solid">
        <fgColor theme="0" tint="-0.25"/>
        <bgColor indexed="64"/>
      </patternFill>
    </fill>
    <fill>
      <patternFill patternType="solid">
        <fgColor theme="0" tint="-5.e-002"/>
        <bgColor indexed="64"/>
      </patternFill>
    </fill>
    <fill>
      <patternFill patternType="solid">
        <fgColor rgb="FFFFFFBE"/>
        <bgColor indexed="64"/>
      </patternFill>
    </fill>
  </fills>
  <borders count="47">
    <border>
      <left/>
      <right/>
      <top/>
      <bottom/>
      <diagonal/>
    </border>
    <border>
      <left style="thin">
        <color theme="1" tint="0.5"/>
      </left>
      <right style="thin">
        <color theme="1" tint="0.5"/>
      </right>
      <top style="thin">
        <color theme="1" tint="0.5"/>
      </top>
      <bottom style="thin">
        <color theme="1" tint="0.5"/>
      </bottom>
      <diagonal/>
    </border>
    <border>
      <left style="thin">
        <color theme="1" tint="0.5"/>
      </left>
      <right style="thin">
        <color theme="1" tint="0.5"/>
      </right>
      <top style="thin">
        <color theme="1" tint="0.5"/>
      </top>
      <bottom style="thin">
        <color theme="0" tint="-0.5"/>
      </bottom>
      <diagonal/>
    </border>
    <border>
      <left style="thin">
        <color theme="1" tint="0.5"/>
      </left>
      <right/>
      <top style="thin">
        <color theme="1" tint="0.5"/>
      </top>
      <bottom/>
      <diagonal/>
    </border>
    <border>
      <left style="thin">
        <color theme="1" tint="0.5"/>
      </left>
      <right/>
      <top/>
      <bottom style="thin">
        <color theme="1" tint="0.5"/>
      </bottom>
      <diagonal/>
    </border>
    <border>
      <left style="thin">
        <color theme="1" tint="0.5"/>
      </left>
      <right style="thin">
        <color theme="1" tint="0.5"/>
      </right>
      <top style="thin">
        <color theme="1" tint="0.5"/>
      </top>
      <bottom/>
      <diagonal/>
    </border>
    <border>
      <left style="thin">
        <color theme="1" tint="0.5"/>
      </left>
      <right style="thin">
        <color theme="1" tint="0.5"/>
      </right>
      <top/>
      <bottom/>
      <diagonal/>
    </border>
    <border>
      <left style="thin">
        <color theme="0" tint="-0.5"/>
      </left>
      <right style="thin">
        <color theme="0" tint="-0.5"/>
      </right>
      <top style="thin">
        <color theme="0" tint="-0.5"/>
      </top>
      <bottom/>
      <diagonal/>
    </border>
    <border>
      <left style="thin">
        <color theme="0" tint="-0.5"/>
      </left>
      <right style="thin">
        <color theme="0" tint="-0.5"/>
      </right>
      <top/>
      <bottom/>
      <diagonal/>
    </border>
    <border>
      <left style="thin">
        <color theme="0" tint="-0.5"/>
      </left>
      <right style="thin">
        <color theme="0" tint="-0.5"/>
      </right>
      <top/>
      <bottom style="thin">
        <color theme="0" tint="-0.5"/>
      </bottom>
      <diagonal/>
    </border>
    <border>
      <left style="thin">
        <color theme="1" tint="0.5"/>
      </left>
      <right/>
      <top style="thin">
        <color theme="1" tint="0.5"/>
      </top>
      <bottom style="thin">
        <color theme="1" tint="0.5"/>
      </bottom>
      <diagonal/>
    </border>
    <border>
      <left/>
      <right/>
      <top style="thin">
        <color theme="1" tint="0.5"/>
      </top>
      <bottom/>
      <diagonal/>
    </border>
    <border>
      <left style="thin">
        <color theme="0" tint="-0.5"/>
      </left>
      <right/>
      <top style="thin">
        <color theme="0" tint="-0.5"/>
      </top>
      <bottom/>
      <diagonal/>
    </border>
    <border>
      <left style="thin">
        <color theme="0" tint="-0.5"/>
      </left>
      <right/>
      <top/>
      <bottom style="thin">
        <color theme="1" tint="0.5"/>
      </bottom>
      <diagonal/>
    </border>
    <border>
      <left style="thin">
        <color theme="0" tint="-0.5"/>
      </left>
      <right/>
      <top style="thin">
        <color theme="1" tint="0.5"/>
      </top>
      <bottom style="thin">
        <color theme="0" tint="-0.5"/>
      </bottom>
      <diagonal/>
    </border>
    <border>
      <left style="thin">
        <color theme="0" tint="-0.5"/>
      </left>
      <right/>
      <top/>
      <bottom/>
      <diagonal/>
    </border>
    <border>
      <left style="thin">
        <color theme="0" tint="-0.5"/>
      </left>
      <right/>
      <top style="thin">
        <color theme="0" tint="-0.5"/>
      </top>
      <bottom style="thin">
        <color theme="0" tint="-0.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1" tint="0.5"/>
      </bottom>
      <diagonal/>
    </border>
    <border>
      <left style="thin">
        <color theme="1" tint="0.5"/>
      </left>
      <right style="thin">
        <color theme="0" tint="-0.5"/>
      </right>
      <top style="thin">
        <color theme="1" tint="0.5"/>
      </top>
      <bottom/>
      <diagonal/>
    </border>
    <border>
      <left style="thin">
        <color theme="1" tint="0.5"/>
      </left>
      <right style="thin">
        <color theme="0" tint="-0.5"/>
      </right>
      <top/>
      <bottom/>
      <diagonal/>
    </border>
    <border>
      <left style="thin">
        <color theme="1" tint="0.5"/>
      </left>
      <right style="thin">
        <color theme="0" tint="-0.5"/>
      </right>
      <top/>
      <bottom style="thin">
        <color theme="0" tint="-0.5"/>
      </bottom>
      <diagonal/>
    </border>
    <border>
      <left style="thin">
        <color theme="1" tint="0.5"/>
      </left>
      <right/>
      <top/>
      <bottom style="thin">
        <color theme="0" tint="-0.5"/>
      </bottom>
      <diagonal/>
    </border>
    <border>
      <left/>
      <right/>
      <top style="thin">
        <color theme="1" tint="0.5"/>
      </top>
      <bottom style="thin">
        <color theme="1" tint="0.5"/>
      </bottom>
      <diagonal/>
    </border>
    <border>
      <left/>
      <right/>
      <top style="thin">
        <color theme="0" tint="-0.5"/>
      </top>
      <bottom/>
      <diagonal/>
    </border>
    <border>
      <left/>
      <right/>
      <top style="thin">
        <color theme="1" tint="0.5"/>
      </top>
      <bottom style="thin">
        <color theme="0" tint="-0.5"/>
      </bottom>
      <diagonal/>
    </border>
    <border>
      <left/>
      <right/>
      <top style="thin">
        <color theme="0" tint="-0.5"/>
      </top>
      <bottom style="thin">
        <color theme="0" tint="-0.5"/>
      </bottom>
      <diagonal/>
    </border>
    <border>
      <left/>
      <right/>
      <top style="thin">
        <color indexed="64"/>
      </top>
      <bottom style="thin">
        <color indexed="64"/>
      </bottom>
      <diagonal/>
    </border>
    <border>
      <left/>
      <right style="thin">
        <color theme="1" tint="0.5"/>
      </right>
      <top style="thin">
        <color theme="1" tint="0.5"/>
      </top>
      <bottom/>
      <diagonal/>
    </border>
    <border>
      <left/>
      <right style="thin">
        <color theme="1" tint="0.5"/>
      </right>
      <top/>
      <bottom style="thin">
        <color theme="1" tint="0.5"/>
      </bottom>
      <diagonal/>
    </border>
    <border>
      <left/>
      <right style="thin">
        <color theme="1" tint="0.5"/>
      </right>
      <top style="thin">
        <color theme="1" tint="0.5"/>
      </top>
      <bottom style="thin">
        <color theme="1" tint="0.5"/>
      </bottom>
      <diagonal/>
    </border>
    <border>
      <left/>
      <right style="thin">
        <color theme="1" tint="0.5"/>
      </right>
      <top style="thin">
        <color theme="0" tint="-0.5"/>
      </top>
      <bottom style="thin">
        <color theme="0" tint="-0.5"/>
      </bottom>
      <diagonal/>
    </border>
    <border>
      <left/>
      <right style="thin">
        <color theme="1" tint="0.5"/>
      </right>
      <top style="thin">
        <color theme="0" tint="-0.5"/>
      </top>
      <bottom/>
      <diagonal/>
    </border>
    <border>
      <left/>
      <right style="thin">
        <color theme="1" tint="0.5"/>
      </right>
      <top style="thin">
        <color theme="1" tint="0.5"/>
      </top>
      <bottom style="thin">
        <color theme="0" tint="-0.5"/>
      </bottom>
      <diagonal/>
    </border>
    <border>
      <left/>
      <right style="thin">
        <color theme="1" tint="0.5"/>
      </right>
      <top/>
      <bottom/>
      <diagonal/>
    </border>
    <border>
      <left/>
      <right style="thin">
        <color indexed="64"/>
      </right>
      <top style="thin">
        <color indexed="64"/>
      </top>
      <bottom style="thin">
        <color indexed="64"/>
      </bottom>
      <diagonal/>
    </border>
    <border>
      <left style="thin">
        <color theme="1" tint="0.5"/>
      </left>
      <right/>
      <top style="thin">
        <color theme="0" tint="-0.5"/>
      </top>
      <bottom/>
      <diagonal/>
    </border>
    <border>
      <left style="thin">
        <color theme="1" tint="0.5"/>
      </left>
      <right/>
      <top style="thin">
        <color theme="1" tint="0.5"/>
      </top>
      <bottom style="thin">
        <color theme="0" tint="-0.5"/>
      </bottom>
      <diagonal/>
    </border>
    <border>
      <left style="thin">
        <color theme="1" tint="0.5"/>
      </left>
      <right/>
      <top/>
      <bottom/>
      <diagonal/>
    </border>
    <border>
      <left style="thin">
        <color theme="1" tint="0.5"/>
      </left>
      <right/>
      <top style="thin">
        <color theme="0" tint="-0.5"/>
      </top>
      <bottom style="thin">
        <color theme="0" tint="-0.5"/>
      </bottom>
      <diagonal/>
    </border>
    <border diagonalUp="1">
      <left style="thin">
        <color theme="1" tint="0.5"/>
      </left>
      <right style="thin">
        <color theme="1" tint="0.5"/>
      </right>
      <top style="thin">
        <color theme="1" tint="0.5"/>
      </top>
      <bottom style="thin">
        <color theme="1" tint="0.5"/>
      </bottom>
      <diagonal style="thin">
        <color theme="1" tint="0.5"/>
      </diagonal>
    </border>
    <border>
      <left style="thin">
        <color theme="1" tint="0.5"/>
      </left>
      <right style="thin">
        <color theme="1" tint="0.5"/>
      </right>
      <top/>
      <bottom style="thin">
        <color theme="1" tint="0.5"/>
      </bottom>
      <diagonal/>
    </border>
    <border>
      <left style="thin">
        <color theme="1" tint="0.5"/>
      </left>
      <right style="thin">
        <color theme="1" tint="0.5"/>
      </right>
      <top style="thin">
        <color theme="0" tint="-0.5"/>
      </top>
      <bottom/>
      <diagonal/>
    </border>
    <border>
      <left style="thin">
        <color theme="1" tint="0.5"/>
      </left>
      <right style="thin">
        <color theme="1" tint="0.5"/>
      </right>
      <top style="thin">
        <color theme="0" tint="-0.5"/>
      </top>
      <bottom style="thin">
        <color theme="0" tint="-0.5"/>
      </bottom>
      <diagonal/>
    </border>
    <border>
      <left style="medium">
        <color indexed="64"/>
      </left>
      <right style="medium">
        <color indexed="64"/>
      </right>
      <top style="medium">
        <color indexed="64"/>
      </top>
      <bottom style="medium">
        <color indexed="64"/>
      </bottom>
      <diagonal/>
    </border>
    <border>
      <left style="thin">
        <color theme="1" tint="0.5"/>
      </left>
      <right style="thin">
        <color theme="0" tint="-0.5"/>
      </right>
      <top style="thin">
        <color theme="0" tint="-0.5"/>
      </top>
      <bottom/>
      <diagonal/>
    </border>
  </borders>
  <cellStyleXfs count="6">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3" fillId="0" borderId="0"/>
  </cellStyleXfs>
  <cellXfs count="135">
    <xf numFmtId="0" fontId="0" fillId="0" borderId="0" xfId="0">
      <alignment vertical="center"/>
    </xf>
    <xf numFmtId="0" fontId="5" fillId="0" borderId="0" xfId="5" applyFont="1" applyAlignment="1">
      <alignment vertical="center"/>
    </xf>
    <xf numFmtId="0" fontId="6" fillId="0" borderId="0" xfId="5" applyNumberFormat="1" applyFont="1" applyAlignment="1">
      <alignment vertical="center"/>
    </xf>
    <xf numFmtId="0" fontId="7" fillId="0" borderId="0" xfId="5" applyFont="1" applyBorder="1" applyAlignment="1">
      <alignment horizontal="center" vertical="center"/>
    </xf>
    <xf numFmtId="0" fontId="7" fillId="0" borderId="0" xfId="5" applyFont="1" applyAlignment="1">
      <alignment horizontal="center" vertical="center"/>
    </xf>
    <xf numFmtId="0" fontId="5" fillId="0" borderId="1" xfId="5" applyFont="1" applyBorder="1" applyAlignment="1">
      <alignment horizontal="center" vertical="center"/>
    </xf>
    <xf numFmtId="0" fontId="5" fillId="0" borderId="2" xfId="5" applyFont="1" applyBorder="1" applyAlignment="1">
      <alignment horizontal="center" vertical="center"/>
    </xf>
    <xf numFmtId="0" fontId="5" fillId="0" borderId="0" xfId="5" applyFont="1" applyAlignment="1">
      <alignment horizontal="left" vertical="center"/>
    </xf>
    <xf numFmtId="0" fontId="5" fillId="2" borderId="3" xfId="5" applyFont="1" applyFill="1" applyBorder="1" applyAlignment="1">
      <alignment horizontal="center" vertical="center"/>
    </xf>
    <xf numFmtId="0" fontId="5" fillId="2" borderId="4" xfId="5" applyFont="1" applyFill="1" applyBorder="1" applyAlignment="1">
      <alignment horizontal="center" vertical="center"/>
    </xf>
    <xf numFmtId="0" fontId="5" fillId="3" borderId="5" xfId="5" applyFont="1" applyFill="1" applyBorder="1" applyAlignment="1">
      <alignment horizontal="center" vertical="center" wrapText="1" shrinkToFit="1"/>
    </xf>
    <xf numFmtId="0" fontId="5" fillId="3" borderId="6" xfId="5" applyFont="1" applyFill="1" applyBorder="1" applyAlignment="1">
      <alignment horizontal="center" vertical="center" wrapText="1" shrinkToFit="1"/>
    </xf>
    <xf numFmtId="0" fontId="5" fillId="3" borderId="7" xfId="5" applyFont="1" applyFill="1" applyBorder="1" applyAlignment="1">
      <alignment horizontal="center" vertical="center" wrapText="1" shrinkToFit="1"/>
    </xf>
    <xf numFmtId="0" fontId="5" fillId="3" borderId="8" xfId="5" applyFont="1" applyFill="1" applyBorder="1" applyAlignment="1">
      <alignment horizontal="center" vertical="center" wrapText="1" shrinkToFit="1"/>
    </xf>
    <xf numFmtId="0" fontId="5" fillId="3" borderId="9" xfId="5" applyFont="1" applyFill="1" applyBorder="1" applyAlignment="1">
      <alignment horizontal="center" vertical="center" wrapText="1" shrinkToFit="1"/>
    </xf>
    <xf numFmtId="0" fontId="5" fillId="0" borderId="10" xfId="5" applyFont="1" applyBorder="1" applyAlignment="1">
      <alignment horizontal="right" vertical="center"/>
    </xf>
    <xf numFmtId="0" fontId="5" fillId="0" borderId="11" xfId="5" applyFont="1" applyFill="1" applyBorder="1" applyAlignment="1">
      <alignment horizontal="center" vertical="center" wrapText="1" shrinkToFit="1"/>
    </xf>
    <xf numFmtId="0" fontId="5" fillId="2" borderId="12" xfId="5" applyFont="1" applyFill="1" applyBorder="1" applyAlignment="1">
      <alignment horizontal="center" vertical="center"/>
    </xf>
    <xf numFmtId="0" fontId="5" fillId="2" borderId="13" xfId="5" applyFont="1" applyFill="1" applyBorder="1" applyAlignment="1">
      <alignment horizontal="center" vertical="center"/>
    </xf>
    <xf numFmtId="0" fontId="5" fillId="3" borderId="14" xfId="5" applyFont="1" applyFill="1" applyBorder="1" applyAlignment="1">
      <alignment horizontal="center" vertical="center" wrapText="1" shrinkToFit="1"/>
    </xf>
    <xf numFmtId="0" fontId="5" fillId="0" borderId="0" xfId="5" applyFont="1" applyFill="1" applyAlignment="1">
      <alignment horizontal="center" vertical="center" wrapText="1" shrinkToFit="1"/>
    </xf>
    <xf numFmtId="0" fontId="5" fillId="2" borderId="15" xfId="5" applyFont="1" applyFill="1" applyBorder="1" applyAlignment="1">
      <alignment horizontal="center" vertical="center"/>
    </xf>
    <xf numFmtId="0" fontId="5" fillId="3" borderId="16" xfId="5" applyFont="1" applyFill="1" applyBorder="1" applyAlignment="1">
      <alignment horizontal="center" vertical="center" wrapText="1" shrinkToFit="1"/>
    </xf>
    <xf numFmtId="0" fontId="5" fillId="0" borderId="17" xfId="5" applyFont="1" applyFill="1" applyBorder="1" applyAlignment="1">
      <alignment horizontal="center" vertical="center" wrapText="1"/>
    </xf>
    <xf numFmtId="38" fontId="5" fillId="0" borderId="18" xfId="3" applyFont="1" applyBorder="1" applyAlignment="1">
      <alignment horizontal="right" vertical="center"/>
    </xf>
    <xf numFmtId="0" fontId="8" fillId="0" borderId="0" xfId="5" applyFont="1" applyAlignment="1">
      <alignment horizontal="right" vertical="top"/>
    </xf>
    <xf numFmtId="0" fontId="5" fillId="0" borderId="0" xfId="5" applyFont="1" applyBorder="1" applyAlignment="1">
      <alignment horizontal="left" vertical="top" wrapText="1"/>
    </xf>
    <xf numFmtId="0" fontId="5" fillId="0" borderId="0" xfId="5" applyFont="1" applyBorder="1" applyAlignment="1">
      <alignment vertical="top" wrapText="1"/>
    </xf>
    <xf numFmtId="0" fontId="5" fillId="0" borderId="0" xfId="5" applyFont="1" applyAlignment="1">
      <alignment horizontal="center" vertical="center"/>
    </xf>
    <xf numFmtId="0" fontId="5" fillId="2" borderId="11" xfId="5" applyFont="1" applyFill="1" applyBorder="1" applyAlignment="1">
      <alignment horizontal="center" vertical="center"/>
    </xf>
    <xf numFmtId="0" fontId="5" fillId="2" borderId="19" xfId="5" applyFont="1" applyFill="1" applyBorder="1" applyAlignment="1">
      <alignment horizontal="center" vertical="center"/>
    </xf>
    <xf numFmtId="0" fontId="5" fillId="3" borderId="10" xfId="5" applyFont="1" applyFill="1" applyBorder="1" applyAlignment="1">
      <alignment horizontal="center" vertical="center" wrapText="1" shrinkToFit="1"/>
    </xf>
    <xf numFmtId="0" fontId="5" fillId="3" borderId="20" xfId="5" applyFont="1" applyFill="1" applyBorder="1" applyAlignment="1">
      <alignment horizontal="center" vertical="center" wrapText="1" shrinkToFit="1"/>
    </xf>
    <xf numFmtId="0" fontId="5" fillId="3" borderId="21" xfId="5" applyFont="1" applyFill="1" applyBorder="1" applyAlignment="1">
      <alignment horizontal="center" vertical="center" wrapText="1" shrinkToFit="1"/>
    </xf>
    <xf numFmtId="0" fontId="5" fillId="3" borderId="22" xfId="5" applyFont="1" applyFill="1" applyBorder="1" applyAlignment="1">
      <alignment horizontal="center" vertical="center" wrapText="1" shrinkToFit="1"/>
    </xf>
    <xf numFmtId="0" fontId="5" fillId="3" borderId="4" xfId="5" applyFont="1" applyFill="1" applyBorder="1" applyAlignment="1">
      <alignment horizontal="center" vertical="center" wrapText="1" shrinkToFit="1"/>
    </xf>
    <xf numFmtId="0" fontId="5" fillId="3" borderId="23" xfId="5" applyFont="1" applyFill="1" applyBorder="1" applyAlignment="1">
      <alignment horizontal="center" vertical="center" wrapText="1" shrinkToFit="1"/>
    </xf>
    <xf numFmtId="0" fontId="5" fillId="0" borderId="24" xfId="5" applyFont="1" applyBorder="1" applyAlignment="1">
      <alignment horizontal="right" vertical="center"/>
    </xf>
    <xf numFmtId="0" fontId="5" fillId="2" borderId="25" xfId="5" applyFont="1" applyFill="1" applyBorder="1" applyAlignment="1">
      <alignment horizontal="center" vertical="center"/>
    </xf>
    <xf numFmtId="0" fontId="5" fillId="3" borderId="26" xfId="5" applyFont="1" applyFill="1" applyBorder="1" applyAlignment="1">
      <alignment horizontal="center" vertical="center" wrapText="1" shrinkToFit="1"/>
    </xf>
    <xf numFmtId="0" fontId="5" fillId="2" borderId="0" xfId="5" applyFont="1" applyFill="1" applyBorder="1" applyAlignment="1">
      <alignment horizontal="center" vertical="center"/>
    </xf>
    <xf numFmtId="0" fontId="5" fillId="3" borderId="27" xfId="5" applyFont="1" applyFill="1" applyBorder="1" applyAlignment="1">
      <alignment horizontal="center" vertical="center" wrapText="1" shrinkToFit="1"/>
    </xf>
    <xf numFmtId="0" fontId="5" fillId="0" borderId="17" xfId="5" applyFont="1" applyFill="1" applyBorder="1" applyAlignment="1">
      <alignment horizontal="center" vertical="center"/>
    </xf>
    <xf numFmtId="38" fontId="5" fillId="0" borderId="28" xfId="3" applyFont="1" applyBorder="1" applyAlignment="1">
      <alignment horizontal="right" vertical="center"/>
    </xf>
    <xf numFmtId="0" fontId="8" fillId="0" borderId="0" xfId="5" applyFont="1" applyBorder="1" applyAlignment="1">
      <alignment vertical="top"/>
    </xf>
    <xf numFmtId="0" fontId="8" fillId="0" borderId="0" xfId="5" applyFont="1" applyAlignment="1">
      <alignment vertical="top"/>
    </xf>
    <xf numFmtId="0" fontId="5" fillId="2" borderId="29" xfId="5" applyFont="1" applyFill="1" applyBorder="1" applyAlignment="1">
      <alignment horizontal="center" vertical="center"/>
    </xf>
    <xf numFmtId="0" fontId="5" fillId="2" borderId="30" xfId="5" applyFont="1" applyFill="1" applyBorder="1" applyAlignment="1">
      <alignment horizontal="center" vertical="center"/>
    </xf>
    <xf numFmtId="0" fontId="5" fillId="3" borderId="31" xfId="5" applyFont="1" applyFill="1" applyBorder="1" applyAlignment="1">
      <alignment horizontal="center" vertical="center" wrapText="1" shrinkToFit="1"/>
    </xf>
    <xf numFmtId="0" fontId="5" fillId="3" borderId="30" xfId="5" applyFont="1" applyFill="1" applyBorder="1" applyAlignment="1">
      <alignment horizontal="center" vertical="center" wrapText="1" shrinkToFit="1"/>
    </xf>
    <xf numFmtId="0" fontId="5" fillId="3" borderId="32" xfId="5" applyFont="1" applyFill="1" applyBorder="1" applyAlignment="1">
      <alignment horizontal="center" vertical="center" wrapText="1" shrinkToFit="1"/>
    </xf>
    <xf numFmtId="0" fontId="5" fillId="2" borderId="33" xfId="5" applyFont="1" applyFill="1" applyBorder="1" applyAlignment="1">
      <alignment horizontal="center" vertical="center"/>
    </xf>
    <xf numFmtId="0" fontId="5" fillId="3" borderId="34" xfId="5" applyFont="1" applyFill="1" applyBorder="1" applyAlignment="1">
      <alignment horizontal="center" vertical="center" wrapText="1" shrinkToFit="1"/>
    </xf>
    <xf numFmtId="0" fontId="5" fillId="2" borderId="35" xfId="5" applyFont="1" applyFill="1" applyBorder="1" applyAlignment="1">
      <alignment horizontal="center" vertical="center"/>
    </xf>
    <xf numFmtId="38" fontId="5" fillId="0" borderId="36" xfId="3" applyFont="1" applyBorder="1" applyAlignment="1">
      <alignment horizontal="right" vertical="center"/>
    </xf>
    <xf numFmtId="0" fontId="8" fillId="0" borderId="17" xfId="5" applyFont="1" applyBorder="1" applyAlignment="1">
      <alignment horizontal="center" vertical="center"/>
    </xf>
    <xf numFmtId="0" fontId="8" fillId="0" borderId="0" xfId="5" applyFont="1" applyAlignment="1">
      <alignment horizontal="center" vertical="center"/>
    </xf>
    <xf numFmtId="0" fontId="8" fillId="0" borderId="17" xfId="5" applyFont="1" applyBorder="1" applyAlignment="1">
      <alignment horizontal="center" vertical="center" wrapText="1"/>
    </xf>
    <xf numFmtId="0" fontId="5" fillId="0" borderId="1" xfId="5" applyFont="1" applyBorder="1" applyAlignment="1">
      <alignment vertical="center"/>
    </xf>
    <xf numFmtId="0" fontId="5" fillId="0" borderId="1" xfId="5" applyFont="1" applyBorder="1" applyAlignment="1">
      <alignment vertical="center" wrapText="1"/>
    </xf>
    <xf numFmtId="0" fontId="9" fillId="0" borderId="1" xfId="5" applyFont="1" applyBorder="1" applyAlignment="1">
      <alignment vertical="center" wrapText="1"/>
    </xf>
    <xf numFmtId="0" fontId="5" fillId="4" borderId="1" xfId="5" applyFont="1" applyFill="1" applyBorder="1" applyAlignment="1" applyProtection="1">
      <alignment horizontal="left" vertical="center"/>
      <protection locked="0"/>
    </xf>
    <xf numFmtId="0" fontId="5" fillId="0" borderId="0" xfId="5" applyFont="1" applyFill="1" applyAlignment="1" applyProtection="1">
      <alignment horizontal="left" vertical="center"/>
      <protection locked="0"/>
    </xf>
    <xf numFmtId="0" fontId="5" fillId="2" borderId="1" xfId="5" applyFont="1" applyFill="1" applyBorder="1" applyAlignment="1">
      <alignment horizontal="center" vertical="center"/>
    </xf>
    <xf numFmtId="0" fontId="5" fillId="4" borderId="1" xfId="5" applyFont="1" applyFill="1" applyBorder="1" applyAlignment="1" applyProtection="1">
      <alignment vertical="center" shrinkToFit="1"/>
      <protection locked="0"/>
    </xf>
    <xf numFmtId="0" fontId="5" fillId="0" borderId="11" xfId="5" applyFont="1" applyFill="1" applyBorder="1" applyAlignment="1" applyProtection="1">
      <alignment vertical="center" shrinkToFit="1"/>
      <protection locked="0"/>
    </xf>
    <xf numFmtId="0" fontId="5" fillId="2" borderId="37" xfId="5" applyFont="1" applyFill="1" applyBorder="1" applyAlignment="1">
      <alignment horizontal="center" vertical="center"/>
    </xf>
    <xf numFmtId="0" fontId="5" fillId="4" borderId="38" xfId="5" applyFont="1" applyFill="1" applyBorder="1" applyAlignment="1" applyProtection="1">
      <alignment horizontal="center" vertical="center" shrinkToFit="1"/>
      <protection locked="0"/>
    </xf>
    <xf numFmtId="0" fontId="5" fillId="0" borderId="0" xfId="5" applyFont="1" applyFill="1" applyAlignment="1" applyProtection="1">
      <alignment horizontal="center" vertical="center" shrinkToFit="1"/>
      <protection locked="0"/>
    </xf>
    <xf numFmtId="0" fontId="5" fillId="2" borderId="39" xfId="5" applyFont="1" applyFill="1" applyBorder="1" applyAlignment="1">
      <alignment horizontal="center" vertical="center"/>
    </xf>
    <xf numFmtId="0" fontId="5" fillId="4" borderId="40" xfId="5" applyFont="1" applyFill="1" applyBorder="1" applyAlignment="1" applyProtection="1">
      <alignment horizontal="center" vertical="center" shrinkToFit="1"/>
      <protection locked="0"/>
    </xf>
    <xf numFmtId="0" fontId="5" fillId="0" borderId="0" xfId="5" applyFont="1" applyFill="1" applyAlignment="1" applyProtection="1">
      <alignment vertical="center" shrinkToFit="1"/>
      <protection locked="0"/>
    </xf>
    <xf numFmtId="0" fontId="5" fillId="0" borderId="0" xfId="5" applyFont="1" applyFill="1" applyBorder="1" applyAlignment="1">
      <alignment horizontal="center" vertical="center"/>
    </xf>
    <xf numFmtId="0" fontId="5" fillId="0" borderId="0" xfId="5" applyFont="1" applyBorder="1" applyAlignment="1">
      <alignment vertical="center"/>
    </xf>
    <xf numFmtId="38" fontId="5" fillId="0" borderId="1" xfId="3" applyFont="1" applyBorder="1" applyAlignment="1">
      <alignment vertical="center"/>
    </xf>
    <xf numFmtId="38" fontId="5" fillId="0" borderId="41" xfId="3" applyFont="1" applyBorder="1" applyAlignment="1">
      <alignment vertical="center"/>
    </xf>
    <xf numFmtId="0" fontId="5" fillId="2" borderId="1" xfId="5" applyFont="1" applyFill="1" applyBorder="1" applyAlignment="1">
      <alignment horizontal="center" vertical="center" wrapText="1"/>
    </xf>
    <xf numFmtId="38" fontId="5" fillId="4" borderId="1" xfId="3" applyFont="1" applyFill="1" applyBorder="1" applyAlignment="1" applyProtection="1">
      <alignment vertical="center"/>
      <protection locked="0"/>
    </xf>
    <xf numFmtId="38" fontId="5" fillId="0" borderId="41" xfId="3" applyFont="1" applyFill="1" applyBorder="1" applyAlignment="1" applyProtection="1">
      <alignment vertical="center"/>
      <protection locked="0"/>
    </xf>
    <xf numFmtId="0" fontId="5" fillId="4" borderId="0" xfId="5" applyFont="1" applyFill="1" applyAlignment="1">
      <alignment vertical="center"/>
    </xf>
    <xf numFmtId="0" fontId="5" fillId="0" borderId="11" xfId="5" applyFont="1" applyFill="1" applyBorder="1" applyAlignment="1" applyProtection="1">
      <alignment vertical="center"/>
      <protection locked="0"/>
    </xf>
    <xf numFmtId="0" fontId="5" fillId="4" borderId="34" xfId="5" applyFont="1" applyFill="1" applyBorder="1" applyAlignment="1" applyProtection="1">
      <alignment horizontal="center" vertical="center" shrinkToFit="1"/>
      <protection locked="0"/>
    </xf>
    <xf numFmtId="0" fontId="5" fillId="4" borderId="27" xfId="5" applyFont="1" applyFill="1" applyBorder="1" applyAlignment="1" applyProtection="1">
      <alignment horizontal="center" vertical="center" shrinkToFit="1"/>
      <protection locked="0"/>
    </xf>
    <xf numFmtId="0" fontId="5" fillId="0" borderId="0" xfId="5" applyFont="1" applyFill="1" applyAlignment="1" applyProtection="1">
      <alignment vertical="center"/>
      <protection locked="0"/>
    </xf>
    <xf numFmtId="0" fontId="5" fillId="2" borderId="5" xfId="5" applyFont="1" applyFill="1" applyBorder="1" applyAlignment="1">
      <alignment horizontal="center" vertical="center" wrapText="1"/>
    </xf>
    <xf numFmtId="0" fontId="5" fillId="2" borderId="42" xfId="5" applyFont="1" applyFill="1" applyBorder="1" applyAlignment="1">
      <alignment horizontal="center" vertical="center" wrapText="1"/>
    </xf>
    <xf numFmtId="0" fontId="5" fillId="0" borderId="41" xfId="5" applyFont="1" applyFill="1" applyBorder="1" applyAlignment="1" applyProtection="1">
      <alignment vertical="center" shrinkToFit="1"/>
      <protection locked="0"/>
    </xf>
    <xf numFmtId="0" fontId="5" fillId="2" borderId="37" xfId="5" applyFont="1" applyFill="1" applyBorder="1" applyAlignment="1">
      <alignment horizontal="center" vertical="center" wrapText="1"/>
    </xf>
    <xf numFmtId="0" fontId="5" fillId="2" borderId="4" xfId="5" applyFont="1" applyFill="1" applyBorder="1" applyAlignment="1">
      <alignment horizontal="center" vertical="center" wrapText="1"/>
    </xf>
    <xf numFmtId="38" fontId="5" fillId="4" borderId="38" xfId="3" applyFont="1" applyFill="1" applyBorder="1" applyAlignment="1" applyProtection="1">
      <alignment horizontal="center" vertical="center"/>
      <protection locked="0"/>
    </xf>
    <xf numFmtId="38" fontId="5" fillId="0" borderId="0" xfId="3" applyFont="1" applyFill="1" applyAlignment="1" applyProtection="1">
      <alignment vertical="center"/>
      <protection locked="0"/>
    </xf>
    <xf numFmtId="0" fontId="5" fillId="0" borderId="17" xfId="5" applyFont="1" applyBorder="1" applyAlignment="1">
      <alignment vertical="center" wrapText="1"/>
    </xf>
    <xf numFmtId="0" fontId="5" fillId="0" borderId="17" xfId="5" applyFont="1" applyBorder="1" applyAlignment="1">
      <alignment vertical="center"/>
    </xf>
    <xf numFmtId="0" fontId="5" fillId="2" borderId="33" xfId="5" applyFont="1" applyFill="1" applyBorder="1" applyAlignment="1">
      <alignment horizontal="center" vertical="center" wrapText="1"/>
    </xf>
    <xf numFmtId="0" fontId="5" fillId="2" borderId="30" xfId="5" applyFont="1" applyFill="1" applyBorder="1" applyAlignment="1">
      <alignment horizontal="center" vertical="center" wrapText="1"/>
    </xf>
    <xf numFmtId="38" fontId="5" fillId="4" borderId="34" xfId="3" applyFont="1" applyFill="1" applyBorder="1" applyAlignment="1" applyProtection="1">
      <alignment horizontal="center" vertical="center"/>
      <protection locked="0"/>
    </xf>
    <xf numFmtId="0" fontId="5" fillId="4" borderId="32" xfId="5" applyFont="1" applyFill="1" applyBorder="1" applyAlignment="1" applyProtection="1">
      <alignment horizontal="center" vertical="center" shrinkToFit="1"/>
      <protection locked="0"/>
    </xf>
    <xf numFmtId="0" fontId="8" fillId="2" borderId="42" xfId="5" applyFont="1" applyFill="1" applyBorder="1" applyAlignment="1">
      <alignment horizontal="center" vertical="center"/>
    </xf>
    <xf numFmtId="38" fontId="5" fillId="0" borderId="11" xfId="3" applyFont="1" applyFill="1" applyBorder="1" applyAlignment="1" applyProtection="1">
      <alignment vertical="center"/>
      <protection locked="0"/>
    </xf>
    <xf numFmtId="0" fontId="5" fillId="2" borderId="43" xfId="5" applyFont="1" applyFill="1" applyBorder="1" applyAlignment="1">
      <alignment horizontal="center" vertical="center" wrapText="1"/>
    </xf>
    <xf numFmtId="38" fontId="5" fillId="4" borderId="2" xfId="3" applyFont="1" applyFill="1" applyBorder="1" applyAlignment="1" applyProtection="1">
      <alignment vertical="center"/>
      <protection locked="0"/>
    </xf>
    <xf numFmtId="0" fontId="8" fillId="2" borderId="6" xfId="5" applyFont="1" applyFill="1" applyBorder="1" applyAlignment="1">
      <alignment horizontal="center" vertical="center"/>
    </xf>
    <xf numFmtId="38" fontId="5" fillId="4" borderId="44" xfId="3" applyFont="1" applyFill="1" applyBorder="1" applyAlignment="1" applyProtection="1">
      <alignment vertical="center"/>
      <protection locked="0"/>
    </xf>
    <xf numFmtId="49" fontId="8" fillId="0" borderId="17" xfId="5" applyNumberFormat="1" applyFont="1" applyBorder="1" applyAlignment="1">
      <alignment horizontal="center" vertical="center"/>
    </xf>
    <xf numFmtId="0" fontId="5" fillId="4" borderId="2" xfId="5" applyFont="1" applyFill="1" applyBorder="1" applyAlignment="1" applyProtection="1">
      <alignment vertical="center"/>
      <protection locked="0"/>
    </xf>
    <xf numFmtId="0" fontId="8" fillId="0" borderId="18" xfId="5" applyFont="1" applyBorder="1" applyAlignment="1">
      <alignment horizontal="center" vertical="center" wrapText="1"/>
    </xf>
    <xf numFmtId="0" fontId="5" fillId="0" borderId="35" xfId="5" applyFont="1" applyBorder="1" applyAlignment="1">
      <alignment vertical="center"/>
    </xf>
    <xf numFmtId="0" fontId="8" fillId="0" borderId="28" xfId="5" applyFont="1" applyBorder="1" applyAlignment="1">
      <alignment horizontal="center" vertical="center" wrapText="1"/>
    </xf>
    <xf numFmtId="0" fontId="9" fillId="0" borderId="1" xfId="5" applyFont="1" applyBorder="1" applyAlignment="1">
      <alignment vertical="center"/>
    </xf>
    <xf numFmtId="49" fontId="5" fillId="0" borderId="5" xfId="5" applyNumberFormat="1" applyFont="1" applyBorder="1" applyAlignment="1">
      <alignment horizontal="center" vertical="center"/>
    </xf>
    <xf numFmtId="49" fontId="5" fillId="0" borderId="6" xfId="5" applyNumberFormat="1" applyFont="1" applyBorder="1" applyAlignment="1">
      <alignment vertical="center"/>
    </xf>
    <xf numFmtId="49" fontId="5" fillId="0" borderId="0" xfId="5" applyNumberFormat="1" applyFont="1" applyAlignment="1">
      <alignment vertical="center"/>
    </xf>
    <xf numFmtId="49" fontId="5" fillId="0" borderId="11" xfId="5" applyNumberFormat="1" applyFont="1" applyFill="1" applyBorder="1" applyAlignment="1">
      <alignment horizontal="center" vertical="center"/>
    </xf>
    <xf numFmtId="49" fontId="5" fillId="0" borderId="2" xfId="5" applyNumberFormat="1" applyFont="1" applyBorder="1" applyAlignment="1">
      <alignment horizontal="center" vertical="center"/>
    </xf>
    <xf numFmtId="49" fontId="5" fillId="0" borderId="0" xfId="5" applyNumberFormat="1" applyFont="1" applyFill="1" applyAlignment="1">
      <alignment horizontal="center" vertical="center"/>
    </xf>
    <xf numFmtId="49" fontId="5" fillId="0" borderId="44" xfId="5" applyNumberFormat="1" applyFont="1" applyBorder="1" applyAlignment="1">
      <alignment horizontal="center" vertical="center"/>
    </xf>
    <xf numFmtId="0" fontId="5" fillId="0" borderId="0" xfId="5" applyFont="1" applyBorder="1" applyAlignment="1">
      <alignment horizontal="left"/>
    </xf>
    <xf numFmtId="0" fontId="8" fillId="0" borderId="36" xfId="5" applyFont="1" applyBorder="1" applyAlignment="1">
      <alignment horizontal="center" vertical="center" wrapText="1"/>
    </xf>
    <xf numFmtId="0" fontId="10" fillId="0" borderId="0" xfId="0" applyFont="1" applyAlignment="1">
      <alignment horizontal="right" vertical="center"/>
    </xf>
    <xf numFmtId="38" fontId="5" fillId="0" borderId="11" xfId="3" applyFont="1" applyFill="1" applyBorder="1" applyAlignment="1">
      <alignment vertical="center"/>
    </xf>
    <xf numFmtId="38" fontId="5" fillId="0" borderId="2" xfId="3" applyFont="1" applyBorder="1" applyAlignment="1">
      <alignment vertical="center"/>
    </xf>
    <xf numFmtId="38" fontId="5" fillId="0" borderId="0" xfId="3" applyFont="1" applyFill="1" applyAlignment="1">
      <alignment vertical="center"/>
    </xf>
    <xf numFmtId="38" fontId="5" fillId="0" borderId="44" xfId="3" applyFont="1" applyBorder="1" applyAlignment="1">
      <alignment vertical="center"/>
    </xf>
    <xf numFmtId="0" fontId="11" fillId="0" borderId="1" xfId="5" applyFont="1" applyBorder="1" applyAlignment="1">
      <alignment vertical="center" wrapText="1"/>
    </xf>
    <xf numFmtId="0" fontId="12" fillId="4" borderId="17" xfId="0" applyFont="1" applyFill="1" applyBorder="1" applyAlignment="1" applyProtection="1">
      <alignment horizontal="left" vertical="center"/>
      <protection locked="0"/>
    </xf>
    <xf numFmtId="38" fontId="5" fillId="0" borderId="38" xfId="3" applyFont="1" applyFill="1" applyBorder="1" applyAlignment="1">
      <alignment horizontal="right" vertical="center"/>
    </xf>
    <xf numFmtId="38" fontId="5" fillId="0" borderId="0" xfId="3" applyFont="1" applyFill="1" applyAlignment="1">
      <alignment horizontal="right" vertical="center"/>
    </xf>
    <xf numFmtId="38" fontId="5" fillId="0" borderId="40" xfId="3" applyFont="1" applyBorder="1" applyAlignment="1">
      <alignment vertical="center"/>
    </xf>
    <xf numFmtId="0" fontId="5" fillId="0" borderId="0" xfId="5" applyFont="1" applyAlignment="1">
      <alignment horizontal="right" vertical="center"/>
    </xf>
    <xf numFmtId="38" fontId="5" fillId="0" borderId="5" xfId="3" applyFont="1" applyBorder="1" applyAlignment="1">
      <alignment vertical="center"/>
    </xf>
    <xf numFmtId="38" fontId="5" fillId="0" borderId="45" xfId="3" applyFont="1" applyBorder="1" applyAlignment="1">
      <alignment vertical="center"/>
    </xf>
    <xf numFmtId="38" fontId="5" fillId="0" borderId="0" xfId="3" applyFont="1" applyFill="1" applyBorder="1" applyAlignment="1">
      <alignment vertical="center"/>
    </xf>
    <xf numFmtId="0" fontId="5" fillId="2" borderId="46" xfId="5" applyFont="1" applyFill="1" applyBorder="1" applyAlignment="1">
      <alignment horizontal="center" vertical="center" wrapText="1"/>
    </xf>
    <xf numFmtId="0" fontId="8" fillId="2" borderId="21" xfId="5" applyFont="1" applyFill="1" applyBorder="1" applyAlignment="1">
      <alignment horizontal="center" vertical="center"/>
    </xf>
    <xf numFmtId="38" fontId="5" fillId="0" borderId="45" xfId="3" applyFont="1" applyFill="1" applyBorder="1" applyAlignment="1">
      <alignment horizontal="right" vertical="center"/>
    </xf>
  </cellXfs>
  <cellStyles count="6">
    <cellStyle name="桁区切り_03-10_別紙２（障害福祉分野のロボット等導入支援事業）" xfId="1"/>
    <cellStyle name="桁区切り_4_別紙様式" xfId="2"/>
    <cellStyle name="桁区切り_別紙様式 " xfId="3"/>
    <cellStyle name="標準" xfId="0" builtinId="0"/>
    <cellStyle name="標準_4_別紙様式" xfId="4"/>
    <cellStyle name="標準_別紙様式 " xfId="5"/>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XEZ82"/>
  <sheetViews>
    <sheetView showGridLines="0" tabSelected="1" view="pageBreakPreview" zoomScale="85" zoomScaleSheetLayoutView="85" workbookViewId="0">
      <selection activeCell="C63" sqref="C63"/>
    </sheetView>
  </sheetViews>
  <sheetFormatPr defaultRowHeight="15" customHeight="1"/>
  <cols>
    <col min="1" max="1" width="7.875" style="1" customWidth="1"/>
    <col min="2" max="2" width="5.875" style="1" customWidth="1"/>
    <col min="3" max="3" width="35.25" style="1" customWidth="1"/>
    <col min="4" max="4" width="17.75" style="1" customWidth="1"/>
    <col min="5" max="5" width="5.375" style="1" customWidth="1"/>
    <col min="6" max="6" width="10.33203125" style="1" customWidth="1"/>
    <col min="7" max="7" width="14.08203125" style="1" customWidth="1"/>
    <col min="8" max="10" width="11.75" style="1" customWidth="1"/>
    <col min="11" max="11" width="6.58203125" style="1" customWidth="1"/>
    <col min="12" max="14" width="13.5" style="1" customWidth="1"/>
    <col min="15" max="15" width="9" style="1" customWidth="1"/>
    <col min="16" max="16" width="10.875" style="1" customWidth="1"/>
    <col min="17" max="17" width="12.375" style="1" customWidth="1"/>
    <col min="18" max="18" width="11.25" style="1" customWidth="1"/>
    <col min="19" max="16383" width="9" style="1" customWidth="1"/>
    <col min="16384" max="16384" width="8.7265625" style="1" customWidth="1"/>
  </cols>
  <sheetData>
    <row r="1" spans="1:14" ht="15" customHeight="1">
      <c r="A1" s="1" t="s">
        <v>114</v>
      </c>
    </row>
    <row r="2" spans="1:14" ht="14">
      <c r="A2" s="3" t="s">
        <v>113</v>
      </c>
      <c r="B2" s="3"/>
      <c r="C2" s="3"/>
      <c r="D2" s="3"/>
      <c r="E2" s="3"/>
      <c r="F2" s="3"/>
      <c r="G2" s="3"/>
      <c r="H2" s="3"/>
      <c r="I2" s="3"/>
      <c r="J2" s="3"/>
      <c r="K2" s="3"/>
      <c r="L2" s="3"/>
      <c r="M2" s="3"/>
      <c r="N2" s="3"/>
    </row>
    <row r="3" spans="1:14" ht="3.75" customHeight="1">
      <c r="A3" s="4"/>
      <c r="B3" s="4"/>
      <c r="C3" s="4"/>
      <c r="D3" s="4"/>
      <c r="E3" s="4"/>
      <c r="F3" s="4"/>
      <c r="G3" s="4"/>
      <c r="H3" s="4"/>
      <c r="I3" s="4"/>
      <c r="J3" s="4"/>
      <c r="K3" s="4"/>
      <c r="L3" s="4"/>
      <c r="M3" s="4"/>
      <c r="N3" s="4"/>
    </row>
    <row r="4" spans="1:14" ht="15" customHeight="1">
      <c r="A4" s="5" t="s">
        <v>71</v>
      </c>
      <c r="B4" s="5"/>
      <c r="C4" s="5"/>
      <c r="D4" s="61"/>
      <c r="E4" s="61"/>
      <c r="F4" s="61"/>
      <c r="G4" s="61"/>
      <c r="H4" s="61"/>
      <c r="I4" s="61"/>
      <c r="J4" s="61"/>
    </row>
    <row r="5" spans="1:14" ht="15" customHeight="1">
      <c r="A5" s="5" t="s">
        <v>29</v>
      </c>
      <c r="B5" s="5"/>
      <c r="C5" s="5"/>
      <c r="D5" s="61"/>
      <c r="E5" s="61"/>
      <c r="F5" s="61"/>
      <c r="G5" s="61"/>
      <c r="H5" s="61"/>
      <c r="I5" s="61"/>
      <c r="J5" s="61"/>
    </row>
    <row r="6" spans="1:14" ht="15" customHeight="1">
      <c r="A6" s="5" t="s">
        <v>23</v>
      </c>
      <c r="B6" s="5"/>
      <c r="C6" s="5"/>
      <c r="D6" s="61"/>
      <c r="E6" s="61"/>
      <c r="F6" s="61"/>
      <c r="G6" s="61"/>
      <c r="H6" s="61"/>
      <c r="I6" s="61"/>
      <c r="J6" s="61"/>
      <c r="L6" s="118" t="s">
        <v>17</v>
      </c>
      <c r="M6" s="124"/>
      <c r="N6" s="124"/>
    </row>
    <row r="7" spans="1:14" ht="15" customHeight="1">
      <c r="A7" s="5" t="s">
        <v>107</v>
      </c>
      <c r="B7" s="5"/>
      <c r="C7" s="5"/>
      <c r="D7" s="61"/>
      <c r="E7" s="61"/>
      <c r="F7" s="61"/>
      <c r="G7" s="61"/>
      <c r="H7" s="61"/>
      <c r="I7" s="61"/>
      <c r="J7" s="61"/>
      <c r="L7" s="118" t="s">
        <v>18</v>
      </c>
      <c r="M7" s="124"/>
      <c r="N7" s="124"/>
    </row>
    <row r="8" spans="1:14" ht="15" customHeight="1">
      <c r="A8" s="6" t="s">
        <v>32</v>
      </c>
      <c r="B8" s="5"/>
      <c r="C8" s="5"/>
      <c r="D8" s="61"/>
      <c r="E8" s="61"/>
      <c r="F8" s="61"/>
      <c r="G8" s="61"/>
      <c r="H8" s="61"/>
      <c r="I8" s="61"/>
      <c r="J8" s="61"/>
      <c r="L8" s="118" t="s">
        <v>19</v>
      </c>
      <c r="M8" s="124"/>
      <c r="N8" s="124"/>
    </row>
    <row r="9" spans="1:14" ht="6" customHeight="1"/>
    <row r="10" spans="1:14" ht="21" customHeight="1">
      <c r="A10" s="7" t="s">
        <v>115</v>
      </c>
      <c r="B10" s="28"/>
      <c r="C10" s="28"/>
      <c r="D10" s="62"/>
      <c r="E10" s="62"/>
      <c r="F10" s="62"/>
      <c r="G10" s="62"/>
      <c r="H10" s="62"/>
      <c r="I10" s="62"/>
      <c r="J10" s="62"/>
      <c r="N10" s="128" t="s">
        <v>67</v>
      </c>
    </row>
    <row r="11" spans="1:14" ht="23">
      <c r="A11" s="8" t="s">
        <v>33</v>
      </c>
      <c r="B11" s="29"/>
      <c r="C11" s="46"/>
      <c r="D11" s="63" t="s">
        <v>12</v>
      </c>
      <c r="E11" s="76" t="s">
        <v>24</v>
      </c>
      <c r="F11" s="84" t="s">
        <v>85</v>
      </c>
      <c r="G11" s="84" t="s">
        <v>109</v>
      </c>
      <c r="H11" s="84" t="s">
        <v>60</v>
      </c>
      <c r="I11" s="84" t="s">
        <v>59</v>
      </c>
      <c r="J11" s="84" t="s">
        <v>0</v>
      </c>
      <c r="K11" s="84" t="s">
        <v>6</v>
      </c>
      <c r="L11" s="84" t="s">
        <v>20</v>
      </c>
      <c r="M11" s="84" t="s">
        <v>66</v>
      </c>
      <c r="N11" s="84" t="s">
        <v>112</v>
      </c>
    </row>
    <row r="12" spans="1:14" s="2" customFormat="1">
      <c r="A12" s="9"/>
      <c r="B12" s="30"/>
      <c r="C12" s="47"/>
      <c r="D12" s="63"/>
      <c r="E12" s="76"/>
      <c r="F12" s="85"/>
      <c r="G12" s="85"/>
      <c r="H12" s="97" t="s">
        <v>62</v>
      </c>
      <c r="I12" s="97" t="s">
        <v>38</v>
      </c>
      <c r="J12" s="97" t="s">
        <v>28</v>
      </c>
      <c r="K12" s="97" t="s">
        <v>10</v>
      </c>
      <c r="L12" s="97" t="s">
        <v>3</v>
      </c>
      <c r="M12" s="97" t="s">
        <v>43</v>
      </c>
      <c r="N12" s="97" t="s">
        <v>68</v>
      </c>
    </row>
    <row r="13" spans="1:14" ht="30" customHeight="1">
      <c r="A13" s="10" t="s">
        <v>72</v>
      </c>
      <c r="B13" s="31" t="s">
        <v>79</v>
      </c>
      <c r="C13" s="48"/>
      <c r="D13" s="64"/>
      <c r="E13" s="77"/>
      <c r="F13" s="78"/>
      <c r="G13" s="78"/>
      <c r="H13" s="77"/>
      <c r="I13" s="77"/>
      <c r="J13" s="77"/>
      <c r="K13" s="109" t="s">
        <v>55</v>
      </c>
      <c r="L13" s="74">
        <f t="shared" ref="L13:L39" si="0">INT((H13-I13-J13)*4/5)</f>
        <v>0</v>
      </c>
      <c r="M13" s="74">
        <f>1000000*E13</f>
        <v>0</v>
      </c>
      <c r="N13" s="74">
        <f t="shared" ref="N13:N39" si="1">IF(M13&gt;L13,ROUNDDOWN(L13,-3),ROUNDDOWN(M13,-3))</f>
        <v>0</v>
      </c>
    </row>
    <row r="14" spans="1:14" s="1" customFormat="1" ht="30" customHeight="1">
      <c r="A14" s="11"/>
      <c r="B14" s="31" t="s">
        <v>80</v>
      </c>
      <c r="C14" s="48"/>
      <c r="D14" s="64"/>
      <c r="E14" s="77"/>
      <c r="F14" s="78"/>
      <c r="G14" s="78"/>
      <c r="H14" s="77"/>
      <c r="I14" s="77"/>
      <c r="J14" s="77"/>
      <c r="L14" s="74">
        <f t="shared" si="0"/>
        <v>0</v>
      </c>
      <c r="M14" s="74">
        <f>300000*E14</f>
        <v>0</v>
      </c>
      <c r="N14" s="74">
        <f t="shared" si="1"/>
        <v>0</v>
      </c>
    </row>
    <row r="15" spans="1:14" s="1" customFormat="1" ht="30" customHeight="1">
      <c r="A15" s="11"/>
      <c r="B15" s="31" t="s">
        <v>81</v>
      </c>
      <c r="C15" s="48"/>
      <c r="D15" s="64"/>
      <c r="E15" s="77"/>
      <c r="F15" s="78"/>
      <c r="G15" s="78"/>
      <c r="H15" s="77"/>
      <c r="I15" s="77"/>
      <c r="J15" s="77"/>
      <c r="L15" s="74">
        <f t="shared" si="0"/>
        <v>0</v>
      </c>
      <c r="M15" s="74">
        <f>300000*E15</f>
        <v>0</v>
      </c>
      <c r="N15" s="74">
        <f t="shared" si="1"/>
        <v>0</v>
      </c>
    </row>
    <row r="16" spans="1:14" s="1" customFormat="1" ht="30" customHeight="1">
      <c r="A16" s="11"/>
      <c r="B16" s="31" t="s">
        <v>42</v>
      </c>
      <c r="C16" s="48"/>
      <c r="D16" s="64"/>
      <c r="E16" s="77"/>
      <c r="F16" s="78"/>
      <c r="G16" s="78"/>
      <c r="H16" s="77"/>
      <c r="I16" s="77"/>
      <c r="J16" s="77"/>
      <c r="L16" s="74">
        <f t="shared" si="0"/>
        <v>0</v>
      </c>
      <c r="M16" s="74">
        <f>300000*E16</f>
        <v>0</v>
      </c>
      <c r="N16" s="74">
        <f t="shared" si="1"/>
        <v>0</v>
      </c>
    </row>
    <row r="17" spans="1:14" s="1" customFormat="1" ht="30" customHeight="1">
      <c r="A17" s="11"/>
      <c r="B17" s="31" t="s">
        <v>83</v>
      </c>
      <c r="C17" s="48"/>
      <c r="D17" s="64"/>
      <c r="E17" s="77"/>
      <c r="F17" s="78"/>
      <c r="G17" s="78"/>
      <c r="H17" s="77"/>
      <c r="I17" s="77"/>
      <c r="J17" s="77"/>
      <c r="L17" s="74">
        <f t="shared" si="0"/>
        <v>0</v>
      </c>
      <c r="M17" s="74">
        <f>1000000*E17</f>
        <v>0</v>
      </c>
      <c r="N17" s="74">
        <f t="shared" si="1"/>
        <v>0</v>
      </c>
    </row>
    <row r="18" spans="1:14" ht="30" customHeight="1">
      <c r="A18" s="11"/>
      <c r="B18" s="32" t="s">
        <v>48</v>
      </c>
      <c r="C18" s="48" t="s">
        <v>47</v>
      </c>
      <c r="D18" s="64"/>
      <c r="E18" s="78"/>
      <c r="F18" s="77"/>
      <c r="G18" s="77"/>
      <c r="H18" s="77"/>
      <c r="I18" s="77"/>
      <c r="J18" s="77"/>
      <c r="K18" s="110"/>
      <c r="L18" s="74">
        <f t="shared" si="0"/>
        <v>0</v>
      </c>
      <c r="M18" s="74">
        <f>IF(AND($L$18&gt;0,$D$8&lt;&gt;""),VLOOKUP($D$8,$L$71:$M$74,2,FALSE),0)+IF(F18="活用する",150000,0)+IF(G18="連携を実施する",50000,0)</f>
        <v>0</v>
      </c>
      <c r="N18" s="74">
        <f t="shared" si="1"/>
        <v>0</v>
      </c>
    </row>
    <row r="19" spans="1:14" ht="30" customHeight="1">
      <c r="A19" s="11"/>
      <c r="B19" s="33"/>
      <c r="C19" s="48" t="s">
        <v>99</v>
      </c>
      <c r="D19" s="64"/>
      <c r="E19" s="78"/>
      <c r="F19" s="77"/>
      <c r="G19" s="77"/>
      <c r="H19" s="77"/>
      <c r="I19" s="77"/>
      <c r="J19" s="77"/>
      <c r="K19" s="110"/>
      <c r="L19" s="74">
        <f t="shared" si="0"/>
        <v>0</v>
      </c>
      <c r="M19" s="74">
        <f>IF(L19&gt;0,M75,0)+IF(F19="活用する",150000,0)+IF(G19="連携を実施する",50000,0)</f>
        <v>0</v>
      </c>
      <c r="N19" s="74">
        <f t="shared" si="1"/>
        <v>0</v>
      </c>
    </row>
    <row r="20" spans="1:14" ht="30" customHeight="1">
      <c r="A20" s="11"/>
      <c r="B20" s="33"/>
      <c r="C20" s="48" t="s">
        <v>100</v>
      </c>
      <c r="D20" s="64"/>
      <c r="E20" s="64"/>
      <c r="F20" s="86"/>
      <c r="G20" s="78"/>
      <c r="H20" s="77"/>
      <c r="I20" s="77"/>
      <c r="J20" s="77"/>
      <c r="K20" s="110"/>
      <c r="L20" s="74">
        <f t="shared" si="0"/>
        <v>0</v>
      </c>
      <c r="M20" s="74">
        <f>1000000*E20</f>
        <v>0</v>
      </c>
      <c r="N20" s="74">
        <f t="shared" si="1"/>
        <v>0</v>
      </c>
    </row>
    <row r="21" spans="1:14" ht="30" customHeight="1">
      <c r="A21" s="11"/>
      <c r="B21" s="34"/>
      <c r="C21" s="48" t="s">
        <v>101</v>
      </c>
      <c r="D21" s="64"/>
      <c r="E21" s="64"/>
      <c r="F21" s="86"/>
      <c r="G21" s="78"/>
      <c r="H21" s="77"/>
      <c r="I21" s="77"/>
      <c r="J21" s="77"/>
      <c r="K21" s="111"/>
      <c r="L21" s="74">
        <f t="shared" si="0"/>
        <v>0</v>
      </c>
      <c r="M21" s="74">
        <f>300000*E21</f>
        <v>0</v>
      </c>
      <c r="N21" s="74">
        <f t="shared" si="1"/>
        <v>0</v>
      </c>
    </row>
    <row r="22" spans="1:14" s="1" customFormat="1" ht="30" customHeight="1">
      <c r="A22" s="11"/>
      <c r="B22" s="35" t="s">
        <v>36</v>
      </c>
      <c r="C22" s="48"/>
      <c r="D22" s="64"/>
      <c r="E22" s="64"/>
      <c r="F22" s="86"/>
      <c r="G22" s="78"/>
      <c r="H22" s="77"/>
      <c r="I22" s="77"/>
      <c r="J22" s="77"/>
      <c r="L22" s="74">
        <f t="shared" si="0"/>
        <v>0</v>
      </c>
      <c r="M22" s="74">
        <f>300000*E22</f>
        <v>0</v>
      </c>
      <c r="N22" s="74">
        <f t="shared" si="1"/>
        <v>0</v>
      </c>
    </row>
    <row r="23" spans="1:14" s="1" customFormat="1" ht="30" customHeight="1">
      <c r="A23" s="11"/>
      <c r="B23" s="31" t="s">
        <v>73</v>
      </c>
      <c r="C23" s="48"/>
      <c r="D23" s="64"/>
      <c r="E23" s="64"/>
      <c r="F23" s="86"/>
      <c r="G23" s="78"/>
      <c r="H23" s="77"/>
      <c r="I23" s="77"/>
      <c r="J23" s="77"/>
      <c r="L23" s="74">
        <f t="shared" si="0"/>
        <v>0</v>
      </c>
      <c r="M23" s="74">
        <f>300000*E23</f>
        <v>0</v>
      </c>
      <c r="N23" s="74">
        <f t="shared" si="1"/>
        <v>0</v>
      </c>
    </row>
    <row r="24" spans="1:14" s="1" customFormat="1" ht="30" customHeight="1">
      <c r="A24" s="11"/>
      <c r="B24" s="31" t="s">
        <v>84</v>
      </c>
      <c r="C24" s="48"/>
      <c r="D24" s="64"/>
      <c r="E24" s="64"/>
      <c r="F24" s="86"/>
      <c r="G24" s="78"/>
      <c r="H24" s="77"/>
      <c r="I24" s="77"/>
      <c r="J24" s="77"/>
      <c r="L24" s="74">
        <f t="shared" si="0"/>
        <v>0</v>
      </c>
      <c r="M24" s="74">
        <f>300000*E24</f>
        <v>0</v>
      </c>
      <c r="N24" s="74">
        <f t="shared" si="1"/>
        <v>0</v>
      </c>
    </row>
    <row r="25" spans="1:14" ht="30" customHeight="1">
      <c r="A25" s="10" t="s">
        <v>74</v>
      </c>
      <c r="B25" s="31" t="s">
        <v>86</v>
      </c>
      <c r="C25" s="48"/>
      <c r="D25" s="64"/>
      <c r="E25" s="64"/>
      <c r="F25" s="78"/>
      <c r="G25" s="78"/>
      <c r="H25" s="77"/>
      <c r="I25" s="77"/>
      <c r="J25" s="77"/>
      <c r="K25" s="110"/>
      <c r="L25" s="74">
        <f t="shared" si="0"/>
        <v>0</v>
      </c>
      <c r="M25" s="74">
        <f>1000000*E25</f>
        <v>0</v>
      </c>
      <c r="N25" s="74">
        <f t="shared" si="1"/>
        <v>0</v>
      </c>
    </row>
    <row r="26" spans="1:14" s="1" customFormat="1" ht="30" customHeight="1">
      <c r="A26" s="11"/>
      <c r="B26" s="31" t="s">
        <v>88</v>
      </c>
      <c r="C26" s="48"/>
      <c r="D26" s="64"/>
      <c r="E26" s="64"/>
      <c r="F26" s="78"/>
      <c r="G26" s="78"/>
      <c r="H26" s="77"/>
      <c r="I26" s="77"/>
      <c r="J26" s="77"/>
      <c r="L26" s="74">
        <f t="shared" si="0"/>
        <v>0</v>
      </c>
      <c r="M26" s="74">
        <f>300000*E26</f>
        <v>0</v>
      </c>
      <c r="N26" s="74">
        <f t="shared" si="1"/>
        <v>0</v>
      </c>
    </row>
    <row r="27" spans="1:14" s="1" customFormat="1" ht="30" customHeight="1">
      <c r="A27" s="11"/>
      <c r="B27" s="31" t="s">
        <v>89</v>
      </c>
      <c r="C27" s="48"/>
      <c r="D27" s="64"/>
      <c r="E27" s="64"/>
      <c r="F27" s="78"/>
      <c r="G27" s="78"/>
      <c r="H27" s="77"/>
      <c r="I27" s="77"/>
      <c r="J27" s="77"/>
      <c r="L27" s="74">
        <f t="shared" si="0"/>
        <v>0</v>
      </c>
      <c r="M27" s="74">
        <f>300000*E27</f>
        <v>0</v>
      </c>
      <c r="N27" s="74">
        <f t="shared" si="1"/>
        <v>0</v>
      </c>
    </row>
    <row r="28" spans="1:14" s="1" customFormat="1" ht="30" customHeight="1">
      <c r="A28" s="11"/>
      <c r="B28" s="31" t="s">
        <v>90</v>
      </c>
      <c r="C28" s="48"/>
      <c r="D28" s="64"/>
      <c r="E28" s="64"/>
      <c r="F28" s="78"/>
      <c r="G28" s="78"/>
      <c r="H28" s="77"/>
      <c r="I28" s="77"/>
      <c r="J28" s="77"/>
      <c r="L28" s="74">
        <f t="shared" si="0"/>
        <v>0</v>
      </c>
      <c r="M28" s="74">
        <f>300000*E28</f>
        <v>0</v>
      </c>
      <c r="N28" s="74">
        <f t="shared" si="1"/>
        <v>0</v>
      </c>
    </row>
    <row r="29" spans="1:14" s="1" customFormat="1" ht="30" customHeight="1">
      <c r="A29" s="11"/>
      <c r="B29" s="31" t="s">
        <v>91</v>
      </c>
      <c r="C29" s="48"/>
      <c r="D29" s="64"/>
      <c r="E29" s="64"/>
      <c r="F29" s="78"/>
      <c r="G29" s="78"/>
      <c r="H29" s="77"/>
      <c r="I29" s="77"/>
      <c r="J29" s="77"/>
      <c r="L29" s="74">
        <f t="shared" si="0"/>
        <v>0</v>
      </c>
      <c r="M29" s="74">
        <f>1000000*E29</f>
        <v>0</v>
      </c>
      <c r="N29" s="74">
        <f t="shared" si="1"/>
        <v>0</v>
      </c>
    </row>
    <row r="30" spans="1:14" s="1" customFormat="1" ht="30" customHeight="1">
      <c r="A30" s="11"/>
      <c r="B30" s="32" t="s">
        <v>92</v>
      </c>
      <c r="C30" s="48" t="s">
        <v>25</v>
      </c>
      <c r="D30" s="64"/>
      <c r="E30" s="78"/>
      <c r="F30" s="77"/>
      <c r="G30" s="77"/>
      <c r="H30" s="77"/>
      <c r="I30" s="77"/>
      <c r="J30" s="77"/>
      <c r="K30" s="110"/>
      <c r="L30" s="74">
        <f t="shared" si="0"/>
        <v>0</v>
      </c>
      <c r="M30" s="74">
        <f>IF(AND($L$18&gt;0,$D$8&lt;&gt;""),VLOOKUP($D$8,$L$71:$M$74,2,FALSE),0)+IF(F30="活用する",150000,0)+IF(G30="連携を実施する",50000,0)</f>
        <v>0</v>
      </c>
      <c r="N30" s="74">
        <f t="shared" si="1"/>
        <v>0</v>
      </c>
    </row>
    <row r="31" spans="1:14" ht="30" customHeight="1">
      <c r="A31" s="11"/>
      <c r="B31" s="33"/>
      <c r="C31" s="48" t="s">
        <v>102</v>
      </c>
      <c r="D31" s="64"/>
      <c r="E31" s="78"/>
      <c r="F31" s="77"/>
      <c r="G31" s="77"/>
      <c r="H31" s="77"/>
      <c r="I31" s="77"/>
      <c r="J31" s="77"/>
      <c r="K31" s="110"/>
      <c r="L31" s="74">
        <f t="shared" si="0"/>
        <v>0</v>
      </c>
      <c r="M31" s="74">
        <f>IF(L31&gt;0,M75,0)+IF(F31="活用する",150000,0)+IF(G31="連携を実施する",50000,0)</f>
        <v>0</v>
      </c>
      <c r="N31" s="74">
        <f t="shared" si="1"/>
        <v>0</v>
      </c>
    </row>
    <row r="32" spans="1:14" ht="42" customHeight="1">
      <c r="A32" s="11"/>
      <c r="B32" s="33"/>
      <c r="C32" s="48" t="s">
        <v>103</v>
      </c>
      <c r="D32" s="64"/>
      <c r="E32" s="64"/>
      <c r="F32" s="86"/>
      <c r="G32" s="78"/>
      <c r="H32" s="77"/>
      <c r="I32" s="77"/>
      <c r="J32" s="77"/>
      <c r="K32" s="110"/>
      <c r="L32" s="74">
        <f t="shared" si="0"/>
        <v>0</v>
      </c>
      <c r="M32" s="74">
        <f>1000000*E32</f>
        <v>0</v>
      </c>
      <c r="N32" s="74">
        <f t="shared" si="1"/>
        <v>0</v>
      </c>
    </row>
    <row r="33" spans="1:14" ht="43" customHeight="1">
      <c r="A33" s="11"/>
      <c r="B33" s="34"/>
      <c r="C33" s="48" t="s">
        <v>63</v>
      </c>
      <c r="D33" s="64"/>
      <c r="E33" s="64"/>
      <c r="F33" s="86"/>
      <c r="G33" s="78"/>
      <c r="H33" s="77"/>
      <c r="I33" s="77"/>
      <c r="J33" s="77"/>
      <c r="K33" s="111"/>
      <c r="L33" s="74">
        <f t="shared" si="0"/>
        <v>0</v>
      </c>
      <c r="M33" s="74">
        <f>300000*E33</f>
        <v>0</v>
      </c>
      <c r="N33" s="74">
        <f t="shared" si="1"/>
        <v>0</v>
      </c>
    </row>
    <row r="34" spans="1:14" s="1" customFormat="1" ht="30" customHeight="1">
      <c r="A34" s="11"/>
      <c r="B34" s="31" t="s">
        <v>35</v>
      </c>
      <c r="C34" s="48"/>
      <c r="D34" s="64"/>
      <c r="E34" s="64"/>
      <c r="F34" s="78"/>
      <c r="G34" s="78"/>
      <c r="H34" s="77"/>
      <c r="I34" s="77"/>
      <c r="J34" s="77"/>
      <c r="L34" s="74">
        <f t="shared" si="0"/>
        <v>0</v>
      </c>
      <c r="M34" s="74">
        <f>300000*E34</f>
        <v>0</v>
      </c>
      <c r="N34" s="74">
        <f t="shared" si="1"/>
        <v>0</v>
      </c>
    </row>
    <row r="35" spans="1:14" s="1" customFormat="1" ht="30" customHeight="1">
      <c r="A35" s="11"/>
      <c r="B35" s="31" t="s">
        <v>93</v>
      </c>
      <c r="C35" s="48"/>
      <c r="D35" s="64"/>
      <c r="E35" s="64"/>
      <c r="F35" s="78"/>
      <c r="G35" s="78"/>
      <c r="H35" s="77"/>
      <c r="I35" s="77"/>
      <c r="J35" s="77"/>
      <c r="L35" s="74">
        <f t="shared" si="0"/>
        <v>0</v>
      </c>
      <c r="M35" s="74">
        <f>300000*E35</f>
        <v>0</v>
      </c>
      <c r="N35" s="74">
        <f t="shared" si="1"/>
        <v>0</v>
      </c>
    </row>
    <row r="36" spans="1:14" s="1" customFormat="1" ht="30" customHeight="1">
      <c r="A36" s="11"/>
      <c r="B36" s="31" t="s">
        <v>87</v>
      </c>
      <c r="C36" s="48"/>
      <c r="D36" s="64"/>
      <c r="E36" s="64"/>
      <c r="F36" s="78"/>
      <c r="G36" s="78"/>
      <c r="H36" s="77"/>
      <c r="I36" s="77"/>
      <c r="J36" s="77"/>
      <c r="L36" s="74">
        <f t="shared" si="0"/>
        <v>0</v>
      </c>
      <c r="M36" s="74">
        <f>300000*E36</f>
        <v>0</v>
      </c>
      <c r="N36" s="74">
        <f t="shared" si="1"/>
        <v>0</v>
      </c>
    </row>
    <row r="37" spans="1:14" ht="40.5" customHeight="1">
      <c r="A37" s="12" t="s">
        <v>75</v>
      </c>
      <c r="B37" s="35" t="s">
        <v>49</v>
      </c>
      <c r="C37" s="49"/>
      <c r="D37" s="64"/>
      <c r="E37" s="78"/>
      <c r="F37" s="86"/>
      <c r="G37" s="77"/>
      <c r="H37" s="77"/>
      <c r="I37" s="77"/>
      <c r="J37" s="77"/>
      <c r="K37" s="110"/>
      <c r="L37" s="74">
        <f t="shared" si="0"/>
        <v>0</v>
      </c>
      <c r="M37" s="74">
        <f>IF(AND($L$37&gt;0,$D$8&lt;&gt;""),VLOOKUP($D$8,$L$71:$M$74,2,FALSE),0)+IF(G37="連携を実施する",50000,0)</f>
        <v>0</v>
      </c>
      <c r="N37" s="74">
        <f t="shared" si="1"/>
        <v>0</v>
      </c>
    </row>
    <row r="38" spans="1:14" ht="39.5" customHeight="1">
      <c r="A38" s="13"/>
      <c r="B38" s="35" t="s">
        <v>94</v>
      </c>
      <c r="C38" s="49"/>
      <c r="D38" s="64"/>
      <c r="E38" s="78"/>
      <c r="F38" s="86"/>
      <c r="G38" s="77"/>
      <c r="H38" s="77"/>
      <c r="I38" s="77"/>
      <c r="J38" s="77"/>
      <c r="K38" s="110"/>
      <c r="L38" s="74">
        <f t="shared" si="0"/>
        <v>0</v>
      </c>
      <c r="M38" s="74">
        <f>IF(L38&gt;0,M75,0)+IF(F38="活用する",150000,0)+IF(G38="連携を実施する",50000,0)</f>
        <v>0</v>
      </c>
      <c r="N38" s="74">
        <f t="shared" si="1"/>
        <v>0</v>
      </c>
    </row>
    <row r="39" spans="1:14" ht="35.5" customHeight="1">
      <c r="A39" s="14"/>
      <c r="B39" s="36" t="s">
        <v>69</v>
      </c>
      <c r="C39" s="50"/>
      <c r="D39" s="64"/>
      <c r="E39" s="79"/>
      <c r="F39" s="78"/>
      <c r="G39" s="78"/>
      <c r="H39" s="77"/>
      <c r="I39" s="77"/>
      <c r="J39" s="77"/>
      <c r="K39" s="110"/>
      <c r="L39" s="74">
        <f t="shared" si="0"/>
        <v>0</v>
      </c>
      <c r="M39" s="74">
        <f>1000000*E39</f>
        <v>0</v>
      </c>
      <c r="N39" s="129">
        <f t="shared" si="1"/>
        <v>0</v>
      </c>
    </row>
    <row r="40" spans="1:14" ht="19.5" customHeight="1">
      <c r="A40" s="15" t="s">
        <v>13</v>
      </c>
      <c r="B40" s="37"/>
      <c r="C40" s="37"/>
      <c r="D40" s="37"/>
      <c r="E40" s="37"/>
      <c r="F40" s="37"/>
      <c r="G40" s="37"/>
      <c r="H40" s="37"/>
      <c r="I40" s="37"/>
      <c r="J40" s="37"/>
      <c r="K40" s="37"/>
      <c r="L40" s="37"/>
      <c r="M40" s="37"/>
      <c r="N40" s="130">
        <f>SUM(N13:N39)</f>
        <v>0</v>
      </c>
    </row>
    <row r="41" spans="1:14" ht="30" customHeight="1">
      <c r="A41" s="16"/>
      <c r="B41" s="16"/>
      <c r="C41" s="16"/>
      <c r="D41" s="65"/>
      <c r="E41" s="80"/>
      <c r="F41" s="80"/>
      <c r="G41" s="80"/>
      <c r="H41" s="98"/>
      <c r="I41" s="98"/>
      <c r="J41" s="98"/>
      <c r="K41" s="112"/>
      <c r="L41" s="119"/>
      <c r="M41" s="119"/>
      <c r="N41" s="131"/>
    </row>
    <row r="42" spans="1:14" ht="36.5" customHeight="1">
      <c r="A42" s="17" t="s">
        <v>21</v>
      </c>
      <c r="B42" s="38"/>
      <c r="C42" s="51"/>
      <c r="D42" s="66" t="s">
        <v>104</v>
      </c>
      <c r="E42" s="51"/>
      <c r="F42" s="87" t="s">
        <v>105</v>
      </c>
      <c r="G42" s="93"/>
      <c r="H42" s="99" t="s">
        <v>60</v>
      </c>
      <c r="I42" s="99" t="s">
        <v>59</v>
      </c>
      <c r="J42" s="99" t="s">
        <v>0</v>
      </c>
      <c r="K42" s="99" t="s">
        <v>6</v>
      </c>
      <c r="L42" s="99" t="s">
        <v>20</v>
      </c>
      <c r="M42" s="99" t="s">
        <v>66</v>
      </c>
      <c r="N42" s="132" t="s">
        <v>4</v>
      </c>
    </row>
    <row r="43" spans="1:14" ht="12.25">
      <c r="A43" s="18"/>
      <c r="B43" s="30"/>
      <c r="C43" s="47"/>
      <c r="D43" s="9"/>
      <c r="E43" s="47"/>
      <c r="F43" s="88"/>
      <c r="G43" s="94"/>
      <c r="H43" s="97" t="s">
        <v>62</v>
      </c>
      <c r="I43" s="97" t="s">
        <v>38</v>
      </c>
      <c r="J43" s="97" t="s">
        <v>28</v>
      </c>
      <c r="K43" s="97" t="s">
        <v>10</v>
      </c>
      <c r="L43" s="97" t="s">
        <v>3</v>
      </c>
      <c r="M43" s="97" t="s">
        <v>43</v>
      </c>
      <c r="N43" s="133" t="s">
        <v>68</v>
      </c>
    </row>
    <row r="44" spans="1:14" ht="33" customHeight="1">
      <c r="A44" s="19" t="s">
        <v>76</v>
      </c>
      <c r="B44" s="39"/>
      <c r="C44" s="52"/>
      <c r="D44" s="67"/>
      <c r="E44" s="81"/>
      <c r="F44" s="89"/>
      <c r="G44" s="95"/>
      <c r="H44" s="100"/>
      <c r="I44" s="104"/>
      <c r="J44" s="104"/>
      <c r="K44" s="113" t="s">
        <v>55</v>
      </c>
      <c r="L44" s="120">
        <f>INT((H44-I44-J44)*4/5)</f>
        <v>0</v>
      </c>
      <c r="M44" s="125">
        <f>IF(L44&gt;0,D81,0)+IF(F44="活用する",150000,0)</f>
        <v>0</v>
      </c>
      <c r="N44" s="134">
        <f>IF(M44&gt;L44,ROUNDDOWN(L44,-3),ROUNDDOWN(M44,-3))</f>
        <v>0</v>
      </c>
    </row>
    <row r="45" spans="1:14" ht="29" customHeight="1">
      <c r="A45" s="20"/>
      <c r="B45" s="20"/>
      <c r="C45" s="20"/>
      <c r="D45" s="68"/>
      <c r="E45" s="68"/>
      <c r="F45" s="90"/>
      <c r="G45" s="83"/>
      <c r="H45" s="90"/>
      <c r="I45" s="83"/>
      <c r="J45" s="83"/>
      <c r="K45" s="114"/>
      <c r="L45" s="121"/>
      <c r="M45" s="126"/>
      <c r="N45" s="126"/>
    </row>
    <row r="46" spans="1:14" ht="29" customHeight="1">
      <c r="A46" s="17" t="s">
        <v>33</v>
      </c>
      <c r="B46" s="38"/>
      <c r="C46" s="51"/>
      <c r="D46" s="66" t="s">
        <v>104</v>
      </c>
      <c r="E46" s="38"/>
      <c r="F46" s="38"/>
      <c r="G46" s="51"/>
      <c r="H46" s="99" t="s">
        <v>60</v>
      </c>
      <c r="I46" s="99" t="s">
        <v>59</v>
      </c>
      <c r="J46" s="99" t="s">
        <v>0</v>
      </c>
      <c r="K46" s="99" t="s">
        <v>6</v>
      </c>
      <c r="L46" s="99" t="s">
        <v>20</v>
      </c>
      <c r="M46" s="99" t="s">
        <v>66</v>
      </c>
      <c r="N46" s="132" t="s">
        <v>112</v>
      </c>
    </row>
    <row r="47" spans="1:14" ht="13.5" customHeight="1">
      <c r="A47" s="21"/>
      <c r="B47" s="40"/>
      <c r="C47" s="53"/>
      <c r="D47" s="69"/>
      <c r="E47" s="40"/>
      <c r="F47" s="40"/>
      <c r="G47" s="53"/>
      <c r="H47" s="101" t="s">
        <v>62</v>
      </c>
      <c r="I47" s="101" t="s">
        <v>38</v>
      </c>
      <c r="J47" s="101" t="s">
        <v>28</v>
      </c>
      <c r="K47" s="101" t="s">
        <v>10</v>
      </c>
      <c r="L47" s="101" t="s">
        <v>3</v>
      </c>
      <c r="M47" s="101" t="s">
        <v>43</v>
      </c>
      <c r="N47" s="133" t="s">
        <v>68</v>
      </c>
    </row>
    <row r="48" spans="1:14" ht="34" customHeight="1">
      <c r="A48" s="22" t="s">
        <v>77</v>
      </c>
      <c r="B48" s="41"/>
      <c r="C48" s="50"/>
      <c r="D48" s="70"/>
      <c r="E48" s="82"/>
      <c r="F48" s="82"/>
      <c r="G48" s="96"/>
      <c r="H48" s="102"/>
      <c r="I48" s="102"/>
      <c r="J48" s="102"/>
      <c r="K48" s="115" t="s">
        <v>55</v>
      </c>
      <c r="L48" s="122">
        <f>INT((H48-I48-J48)*4/5)</f>
        <v>0</v>
      </c>
      <c r="M48" s="127">
        <f>IF(L48&gt;0,D82,0)</f>
        <v>0</v>
      </c>
      <c r="N48" s="130">
        <f>IF(M48&gt;L48,ROUNDDOWN(L48,-3),ROUNDDOWN(M48,-3))</f>
        <v>0</v>
      </c>
    </row>
    <row r="49" spans="1:16380" ht="29.5" customHeight="1">
      <c r="A49" s="20"/>
      <c r="B49" s="20"/>
      <c r="C49" s="20"/>
      <c r="D49" s="71"/>
      <c r="E49" s="83"/>
      <c r="F49" s="83"/>
      <c r="G49" s="90"/>
      <c r="H49" s="90"/>
      <c r="I49" s="90"/>
      <c r="J49" s="90"/>
      <c r="K49" s="111"/>
      <c r="L49" s="121"/>
      <c r="M49" s="121"/>
      <c r="N49" s="121"/>
    </row>
    <row r="50" spans="1:16380" ht="11.5">
      <c r="A50" s="23" t="s">
        <v>116</v>
      </c>
      <c r="B50" s="42"/>
      <c r="C50" s="42"/>
      <c r="D50" s="72"/>
      <c r="E50" s="72"/>
      <c r="F50" s="72"/>
      <c r="G50" s="72"/>
      <c r="H50" s="72"/>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row>
    <row r="51" spans="1:16380" ht="13">
      <c r="A51" s="24">
        <f>N40+N44+N48</f>
        <v>0</v>
      </c>
      <c r="B51" s="43"/>
      <c r="C51" s="54"/>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row>
    <row r="52" spans="1:16380" ht="15" customHeight="1"/>
    <row r="53" spans="1:16380" ht="15" customHeight="1"/>
    <row r="54" spans="1:16380" ht="11.5" customHeight="1">
      <c r="A54" s="25" t="s">
        <v>8</v>
      </c>
      <c r="B54" s="44" t="s">
        <v>95</v>
      </c>
      <c r="C54" s="44"/>
      <c r="D54" s="44"/>
      <c r="E54" s="44"/>
      <c r="F54" s="44"/>
      <c r="G54" s="44"/>
      <c r="H54" s="44"/>
      <c r="I54" s="44"/>
      <c r="J54" s="44"/>
      <c r="K54" s="44"/>
      <c r="L54" s="44"/>
      <c r="M54" s="44"/>
      <c r="N54" s="44"/>
    </row>
    <row r="55" spans="1:16380" ht="11.5">
      <c r="A55" s="25" t="s">
        <v>39</v>
      </c>
      <c r="B55" s="44" t="s">
        <v>96</v>
      </c>
      <c r="C55" s="44"/>
      <c r="D55" s="44"/>
      <c r="E55" s="44"/>
      <c r="F55" s="44"/>
      <c r="G55" s="44"/>
      <c r="H55" s="44"/>
      <c r="I55" s="44"/>
      <c r="J55" s="44"/>
      <c r="K55" s="44"/>
      <c r="L55" s="44"/>
      <c r="M55" s="44"/>
      <c r="N55" s="44"/>
    </row>
    <row r="56" spans="1:16380" ht="11.5">
      <c r="A56" s="25" t="s">
        <v>40</v>
      </c>
      <c r="B56" s="44" t="s">
        <v>9</v>
      </c>
      <c r="C56" s="44"/>
      <c r="D56" s="44"/>
      <c r="E56" s="44"/>
      <c r="F56" s="44"/>
      <c r="G56" s="44"/>
      <c r="H56" s="44"/>
      <c r="I56" s="44"/>
      <c r="J56" s="44"/>
      <c r="K56" s="44"/>
      <c r="L56" s="44"/>
      <c r="M56" s="44"/>
      <c r="N56" s="44"/>
    </row>
    <row r="57" spans="1:16380" ht="11.5">
      <c r="A57" s="25" t="s">
        <v>41</v>
      </c>
      <c r="B57" s="44" t="s">
        <v>5</v>
      </c>
      <c r="C57" s="44"/>
      <c r="D57" s="44"/>
      <c r="E57" s="44"/>
      <c r="F57" s="44"/>
      <c r="G57" s="44"/>
      <c r="H57" s="44"/>
      <c r="I57" s="44"/>
      <c r="J57" s="44"/>
      <c r="K57" s="44"/>
      <c r="L57" s="44"/>
      <c r="M57" s="44"/>
      <c r="N57" s="44"/>
    </row>
    <row r="58" spans="1:16380" ht="11.5">
      <c r="A58" s="25" t="s">
        <v>44</v>
      </c>
      <c r="B58" s="44" t="s">
        <v>22</v>
      </c>
      <c r="C58" s="44"/>
      <c r="D58" s="44"/>
      <c r="E58" s="44"/>
      <c r="F58" s="44"/>
      <c r="G58" s="44"/>
      <c r="H58" s="44"/>
      <c r="I58" s="44"/>
      <c r="J58" s="44"/>
      <c r="K58" s="44"/>
      <c r="L58" s="44"/>
      <c r="M58" s="44"/>
      <c r="N58" s="44"/>
    </row>
    <row r="59" spans="1:16380" ht="12" customHeight="1">
      <c r="A59" s="25" t="s">
        <v>78</v>
      </c>
      <c r="B59" s="44" t="s">
        <v>97</v>
      </c>
      <c r="C59" s="44"/>
      <c r="D59" s="44"/>
      <c r="E59" s="44"/>
      <c r="F59" s="44"/>
      <c r="G59" s="44"/>
      <c r="H59" s="44"/>
      <c r="I59" s="44"/>
      <c r="J59" s="44"/>
      <c r="K59" s="44"/>
      <c r="L59" s="44"/>
      <c r="M59" s="44"/>
      <c r="N59" s="44"/>
    </row>
    <row r="60" spans="1:16380" ht="30" customHeight="1">
      <c r="A60" s="25" t="s">
        <v>16</v>
      </c>
      <c r="B60" s="44" t="s">
        <v>98</v>
      </c>
      <c r="C60" s="44"/>
      <c r="D60" s="44"/>
      <c r="E60" s="44"/>
      <c r="F60" s="44"/>
      <c r="G60" s="44"/>
      <c r="H60" s="44"/>
      <c r="I60" s="44"/>
      <c r="J60" s="44"/>
      <c r="K60" s="44"/>
      <c r="L60" s="44"/>
      <c r="M60" s="44"/>
      <c r="N60" s="44"/>
    </row>
    <row r="61" spans="1:16380" ht="59.5" customHeight="1">
      <c r="A61" s="26" t="s">
        <v>117</v>
      </c>
      <c r="B61" s="26"/>
      <c r="C61" s="26"/>
      <c r="D61" s="26"/>
      <c r="E61" s="26"/>
      <c r="F61" s="26"/>
      <c r="G61" s="26"/>
      <c r="H61" s="26"/>
      <c r="I61" s="26"/>
      <c r="J61" s="26"/>
      <c r="K61" s="26"/>
      <c r="L61" s="26"/>
      <c r="M61" s="26"/>
      <c r="N61" s="27"/>
    </row>
    <row r="62" spans="1:16380" ht="30" customHeight="1">
      <c r="A62" s="25"/>
      <c r="B62" s="45"/>
      <c r="C62" s="42" t="s">
        <v>2</v>
      </c>
      <c r="D62" s="45"/>
      <c r="E62" s="45"/>
      <c r="F62" s="45"/>
      <c r="G62" s="45"/>
      <c r="H62" s="45"/>
      <c r="I62" s="45"/>
      <c r="J62" s="45"/>
      <c r="K62" s="45"/>
      <c r="L62" s="45"/>
      <c r="M62" s="45"/>
      <c r="N62" s="45"/>
    </row>
    <row r="63" spans="1:16380" ht="29" customHeight="1">
      <c r="A63" s="25"/>
      <c r="B63" s="45"/>
      <c r="C63" s="55"/>
      <c r="D63" s="45"/>
      <c r="E63" s="45"/>
      <c r="F63" s="45"/>
      <c r="G63" s="45"/>
      <c r="H63" s="45"/>
      <c r="I63" s="45"/>
      <c r="J63" s="45"/>
      <c r="K63" s="45"/>
      <c r="L63" s="45"/>
      <c r="M63" s="45"/>
      <c r="N63" s="45"/>
    </row>
    <row r="64" spans="1:16380" ht="29" customHeight="1">
      <c r="A64" s="25"/>
      <c r="B64" s="45"/>
      <c r="C64" s="56"/>
      <c r="D64" s="45"/>
      <c r="E64" s="45"/>
      <c r="F64" s="45"/>
      <c r="G64" s="45"/>
      <c r="H64" s="45"/>
      <c r="I64" s="45"/>
      <c r="J64" s="45"/>
      <c r="K64" s="45"/>
      <c r="L64" s="45"/>
      <c r="M64" s="45"/>
      <c r="N64" s="45"/>
    </row>
    <row r="65" spans="1:14" ht="37.5" customHeight="1">
      <c r="A65" s="26" t="s">
        <v>124</v>
      </c>
      <c r="B65" s="26"/>
      <c r="C65" s="26"/>
      <c r="D65" s="26"/>
      <c r="E65" s="26"/>
      <c r="F65" s="26"/>
      <c r="G65" s="26"/>
      <c r="H65" s="26"/>
      <c r="I65" s="26"/>
      <c r="J65" s="26"/>
      <c r="K65" s="26"/>
      <c r="L65" s="26"/>
      <c r="M65" s="26"/>
      <c r="N65" s="26"/>
    </row>
    <row r="66" spans="1:14" ht="31" customHeight="1">
      <c r="A66" s="27"/>
      <c r="B66" s="27"/>
      <c r="C66" s="27"/>
      <c r="D66" s="27"/>
      <c r="E66" s="27"/>
      <c r="F66" s="27"/>
      <c r="G66" s="27"/>
      <c r="H66" s="27"/>
      <c r="I66" s="27"/>
      <c r="J66" s="27"/>
      <c r="K66" s="116" t="s">
        <v>67</v>
      </c>
      <c r="L66" s="27"/>
      <c r="M66" s="27"/>
      <c r="N66" s="27"/>
    </row>
    <row r="67" spans="1:14" ht="29" customHeight="1">
      <c r="A67" s="25"/>
      <c r="B67" s="45"/>
      <c r="C67" s="57" t="s">
        <v>120</v>
      </c>
      <c r="D67" s="57" t="s">
        <v>15</v>
      </c>
      <c r="E67" s="57" t="s">
        <v>82</v>
      </c>
      <c r="F67" s="57"/>
      <c r="G67" s="57" t="s">
        <v>123</v>
      </c>
      <c r="H67" s="57" t="s">
        <v>121</v>
      </c>
      <c r="I67" s="105" t="s">
        <v>122</v>
      </c>
      <c r="J67" s="107"/>
      <c r="K67" s="117"/>
      <c r="L67" s="45"/>
      <c r="M67" s="45"/>
      <c r="N67" s="45"/>
    </row>
    <row r="68" spans="1:14" ht="76.5" customHeight="1">
      <c r="A68" s="25"/>
      <c r="B68" s="45"/>
      <c r="C68" s="55"/>
      <c r="D68" s="55"/>
      <c r="E68" s="55"/>
      <c r="F68" s="55"/>
      <c r="G68" s="55"/>
      <c r="H68" s="103" t="s">
        <v>46</v>
      </c>
      <c r="I68" s="55"/>
      <c r="J68" s="55"/>
      <c r="K68" s="55"/>
      <c r="L68" s="45"/>
      <c r="M68" s="45"/>
      <c r="N68" s="45"/>
    </row>
    <row r="69" spans="1:14" ht="30" customHeight="1">
      <c r="D69" s="73"/>
      <c r="E69" s="73"/>
      <c r="F69" s="73"/>
      <c r="G69" s="73"/>
      <c r="H69" s="73"/>
    </row>
    <row r="70" spans="1:14" ht="30" customHeight="1">
      <c r="C70" s="58" t="s">
        <v>33</v>
      </c>
      <c r="D70" s="58" t="s">
        <v>57</v>
      </c>
      <c r="F70" s="91" t="s">
        <v>106</v>
      </c>
      <c r="H70" s="23" t="s">
        <v>110</v>
      </c>
      <c r="I70" s="106"/>
      <c r="J70" s="58" t="s">
        <v>1</v>
      </c>
      <c r="L70" s="58" t="s">
        <v>27</v>
      </c>
      <c r="M70" s="58" t="s">
        <v>57</v>
      </c>
    </row>
    <row r="71" spans="1:14" ht="30" customHeight="1">
      <c r="C71" s="59" t="s">
        <v>45</v>
      </c>
      <c r="D71" s="74">
        <v>1000000</v>
      </c>
      <c r="F71" s="92" t="s">
        <v>108</v>
      </c>
      <c r="H71" s="91" t="s">
        <v>111</v>
      </c>
      <c r="I71" s="106"/>
      <c r="J71" s="108" t="s">
        <v>30</v>
      </c>
      <c r="L71" s="58" t="s">
        <v>64</v>
      </c>
      <c r="M71" s="74">
        <v>1000000</v>
      </c>
    </row>
    <row r="72" spans="1:14" ht="30" customHeight="1">
      <c r="C72" s="59" t="s">
        <v>34</v>
      </c>
      <c r="D72" s="74">
        <v>300000</v>
      </c>
      <c r="F72" s="92" t="s">
        <v>70</v>
      </c>
      <c r="H72" s="91" t="s">
        <v>26</v>
      </c>
      <c r="I72" s="106"/>
      <c r="J72" s="58"/>
      <c r="L72" s="58" t="s">
        <v>61</v>
      </c>
      <c r="M72" s="74">
        <v>1500000</v>
      </c>
    </row>
    <row r="73" spans="1:14" ht="30" customHeight="1">
      <c r="C73" s="59" t="s">
        <v>52</v>
      </c>
      <c r="D73" s="74">
        <v>300000</v>
      </c>
      <c r="H73" s="73"/>
      <c r="I73" s="73"/>
      <c r="L73" s="58" t="s">
        <v>65</v>
      </c>
      <c r="M73" s="74">
        <v>2000000</v>
      </c>
    </row>
    <row r="74" spans="1:14" ht="30" customHeight="1">
      <c r="C74" s="59" t="s">
        <v>53</v>
      </c>
      <c r="D74" s="74">
        <v>300000</v>
      </c>
      <c r="F74" s="1" t="s">
        <v>118</v>
      </c>
      <c r="H74" s="73"/>
      <c r="I74" s="73"/>
      <c r="L74" s="58" t="s">
        <v>50</v>
      </c>
      <c r="M74" s="74">
        <v>2500000</v>
      </c>
    </row>
    <row r="75" spans="1:14" ht="30" customHeight="1">
      <c r="C75" s="59" t="s">
        <v>7</v>
      </c>
      <c r="D75" s="74">
        <v>1000000</v>
      </c>
      <c r="F75" s="1" t="s">
        <v>119</v>
      </c>
      <c r="H75" s="73"/>
      <c r="I75" s="73"/>
      <c r="L75" s="123" t="s">
        <v>31</v>
      </c>
      <c r="M75" s="74">
        <v>2500000</v>
      </c>
    </row>
    <row r="76" spans="1:14" ht="15" customHeight="1">
      <c r="C76" s="58" t="s">
        <v>11</v>
      </c>
      <c r="D76" s="75"/>
    </row>
    <row r="77" spans="1:14" ht="15" customHeight="1">
      <c r="C77" s="59" t="s">
        <v>37</v>
      </c>
      <c r="D77" s="74">
        <v>300000</v>
      </c>
    </row>
    <row r="78" spans="1:14" ht="15" customHeight="1">
      <c r="C78" s="59" t="s">
        <v>51</v>
      </c>
      <c r="D78" s="74">
        <v>300000</v>
      </c>
    </row>
    <row r="79" spans="1:14" ht="15" customHeight="1">
      <c r="C79" s="60" t="s">
        <v>14</v>
      </c>
      <c r="D79" s="74">
        <v>300000</v>
      </c>
    </row>
    <row r="80" spans="1:14" ht="15" customHeight="1">
      <c r="C80" s="59" t="s">
        <v>54</v>
      </c>
      <c r="D80" s="74">
        <v>1000000</v>
      </c>
    </row>
    <row r="81" spans="3:4" ht="15" customHeight="1">
      <c r="C81" s="59" t="s">
        <v>56</v>
      </c>
      <c r="D81" s="74">
        <v>9850000</v>
      </c>
    </row>
    <row r="82" spans="3:4" ht="15" customHeight="1">
      <c r="C82" s="59" t="s">
        <v>58</v>
      </c>
      <c r="D82" s="74">
        <v>480000</v>
      </c>
    </row>
  </sheetData>
  <mergeCells count="65">
    <mergeCell ref="A2:N2"/>
    <mergeCell ref="A4:C4"/>
    <mergeCell ref="D4:J4"/>
    <mergeCell ref="A5:C5"/>
    <mergeCell ref="D5:J5"/>
    <mergeCell ref="A6:C6"/>
    <mergeCell ref="D6:J6"/>
    <mergeCell ref="M6:N6"/>
    <mergeCell ref="A7:C7"/>
    <mergeCell ref="D7:J7"/>
    <mergeCell ref="M7:N7"/>
    <mergeCell ref="A8:C8"/>
    <mergeCell ref="D8:J8"/>
    <mergeCell ref="M8:N8"/>
    <mergeCell ref="B13:C13"/>
    <mergeCell ref="B14:C14"/>
    <mergeCell ref="B15:C15"/>
    <mergeCell ref="B16:C16"/>
    <mergeCell ref="B17:C17"/>
    <mergeCell ref="B22:C22"/>
    <mergeCell ref="B23:C23"/>
    <mergeCell ref="B24:C24"/>
    <mergeCell ref="B25:C25"/>
    <mergeCell ref="B26:C26"/>
    <mergeCell ref="B27:C27"/>
    <mergeCell ref="B28:C28"/>
    <mergeCell ref="B29:C29"/>
    <mergeCell ref="B34:C34"/>
    <mergeCell ref="B35:C35"/>
    <mergeCell ref="B36:C36"/>
    <mergeCell ref="B37:C37"/>
    <mergeCell ref="B38:C38"/>
    <mergeCell ref="B39:C39"/>
    <mergeCell ref="A40:M40"/>
    <mergeCell ref="A44:C44"/>
    <mergeCell ref="D44:E44"/>
    <mergeCell ref="F44:G44"/>
    <mergeCell ref="A48:C48"/>
    <mergeCell ref="D48:G48"/>
    <mergeCell ref="A50:C50"/>
    <mergeCell ref="A51:C51"/>
    <mergeCell ref="B54:N54"/>
    <mergeCell ref="B55:N55"/>
    <mergeCell ref="B56:N56"/>
    <mergeCell ref="A61:M61"/>
    <mergeCell ref="A65:N65"/>
    <mergeCell ref="E67:F67"/>
    <mergeCell ref="I67:K67"/>
    <mergeCell ref="E68:F68"/>
    <mergeCell ref="I68:K68"/>
    <mergeCell ref="A11:C12"/>
    <mergeCell ref="D11:D12"/>
    <mergeCell ref="E11:E12"/>
    <mergeCell ref="F11:F12"/>
    <mergeCell ref="G11:G12"/>
    <mergeCell ref="B18:B21"/>
    <mergeCell ref="B30:B33"/>
    <mergeCell ref="A37:A39"/>
    <mergeCell ref="A42:C43"/>
    <mergeCell ref="D42:E43"/>
    <mergeCell ref="F42:G43"/>
    <mergeCell ref="A46:C47"/>
    <mergeCell ref="D46:G47"/>
    <mergeCell ref="A13:A24"/>
    <mergeCell ref="A25:A36"/>
  </mergeCells>
  <phoneticPr fontId="4" type="Hiragana"/>
  <dataValidations count="5">
    <dataValidation type="list" allowBlank="1" showDropDown="0" showInputMessage="1" showErrorMessage="1" sqref="D10:J10 D8:J8">
      <formula1>職員数</formula1>
    </dataValidation>
    <dataValidation type="list" allowBlank="1" showDropDown="0" showInputMessage="1" showErrorMessage="1" sqref="F44:F45 F30:F31 F18:F19">
      <formula1>$F$71:$F$72</formula1>
    </dataValidation>
    <dataValidation type="list" allowBlank="1" showDropDown="0" showInputMessage="1" showErrorMessage="1" sqref="G37:G38 G18:G19 G30:G31">
      <formula1>$H$71:$H$72</formula1>
    </dataValidation>
    <dataValidation type="list" allowBlank="1" showDropDown="0" showInputMessage="1" showErrorMessage="1" sqref="D48:D49">
      <formula1>$J$71</formula1>
    </dataValidation>
    <dataValidation type="list" allowBlank="1" showDropDown="0" showInputMessage="1" showErrorMessage="1" sqref="C63:C64">
      <formula1>$F$74:$F$75</formula1>
    </dataValidation>
  </dataValidations>
  <pageMargins left="0.59055118110236215" right="0.59055118110236215" top="0.59055118110236215" bottom="0.59055118110236215" header="0.3" footer="0.3"/>
  <pageSetup paperSize="8" scale="6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507884</dc:creator>
  <cp:lastModifiedBy>533270</cp:lastModifiedBy>
  <dcterms:created xsi:type="dcterms:W3CDTF">2024-10-04T02:30:38Z</dcterms:created>
  <dcterms:modified xsi:type="dcterms:W3CDTF">2026-10-05T05:39:28Z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2026-10-05T05:39:28Z</vt:filetime>
  </property>
</Properties>
</file>