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<sst xmlns="http://schemas.openxmlformats.org/spreadsheetml/2006/main" count="217" uniqueCount="107">
  <si>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</si>
  <si>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</si>
  <si>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</si>
  <si>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</si>
  <si>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</si>
  <si>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</si>
  <si>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</si>
  <si>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</si>
  <si>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</si>
  <si>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</si>
  <si>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</si>
  <si>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</si>
  <si>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</si>
  <si>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</si>
  <si>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</si>
  <si>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</si>
  <si>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</si>
  <si>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</si>
  <si>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</si>
  <si>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</si>
  <si>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</si>
  <si>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</si>
  <si>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</si>
  <si>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</si>
  <si>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</si>
  <si>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</si>
  <si>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</si>
  <si>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</si>
  <si>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</si>
  <si>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</si>
  <si>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</si>
  <si>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</si>
  <si>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</si>
  <si>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</si>
  <si>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</si>
  <si>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</si>
  <si>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</si>
  <si>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</si>
  <si>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</si>
  <si>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</si>
  <si>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</si>
  <si>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</si>
  <si>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</si>
  <si>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</si>
  <si>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</si>
  <si>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</si>
  <si>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</si>
  <si>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</si>
  <si>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</si>
  <si>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</si>
  <si>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</si>
  <si>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</si>
  <si>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</si>
  <si>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</si>
  <si>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</si>
  <si>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</si>
  <si>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</si>
  <si>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</si>
  <si>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</si>
  <si>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</si>
  <si>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</si>
  <si>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</si>
  <si>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</si>
  <si>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</si>
  <si>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</si>
  <si>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</si>
  <si>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</si>
  <si>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</si>
  <si>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</si>
  <si>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</si>
  <si>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</si>
  <si>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</si>
  <si>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</si>
  <si>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</si>
  <si>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</si>
  <si>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</si>
  <si>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</si>
  <si>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</si>
  <si>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</si>
  <si>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</si>
  <si>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</si>
  <si>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</si>
  <si>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</si>
  <si>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</si>
  <si>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</si>
  <si>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</si>
  <si>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</si>
  <si>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</si>
  <si>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</si>
  <si>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</si>
  <si>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</si>
  <si>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</si>
  <si>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</si>
  <si>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安芸市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</si>
  <si>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</si>
  <si>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</si>
  <si>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</si>
  <si>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</si>
  <si>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</si>
  <si>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</si>
  <si>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</si>
  <si>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</si>
  <si>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</si>
  <si>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</si>
  <si>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②各年度の収支は黒字で欠損金も無く、平均値を上回っていることから健全な状況と言える。しかし、今後は、南海トラフ地震対策等の更新投資が増加するため、その費用を確保するためには更なる費用削減に取り組む必要がある。
③平成26年度から新会計基準が適用されたため急落している。
④現在は平均値を下回っているが、今後は南海トラフ地震対策等の更新投資に借入れを予定しているため、平均値へ近づく予定である。
⑤平均値を上回っており、今後も回収率の向上に努める。
⑥平均値を大きく下回っている。今後も維持管理費削減などの経営努力を継続する。
⑦施設利用率は平均値を下回っており、最大稼働率48％、負荷率73％と時期によって需要に変動が大きいため、適切な施設規模を検討する必要がある。
⑧漏水調査とそれに伴う修繕を随時行っているため、平均値を上回っている。
</t>
    <phoneticPr fontId="4"/>
  </si>
  <si>
    <t xml:space="preserve">①平均値を上回っており、保有資産の更新等の必要性が増している。
②③法定耐用年数を超えた管路が平成26年度でゼロとなっているが、今後は増加してくると思われる。今後、老朽管路の更新については順次行っていく。
</t>
    <phoneticPr fontId="4"/>
  </si>
  <si>
    <t>経営状況は、現時点ではおおむね良好であると言える。しかし、平成29年度から南海トラフ地震対策等の更新投資、老朽管路の更新を予定しており、建設改良費、起債の償還、減価償却費等の増額が見込まれる。維持管理費削減などの経営努力を継続しながら、長期的収支予測（経営戦略）をたてて、計画的に事業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</si>
</sst>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0.51</c:v>
                </c:pt>
                <c:pt idx="1">
                  <c:v>0.18</c:v>
                </c:pt>
                <c:pt idx="2">
                  <c:v>0.61</c:v>
                </c:pt>
                <c:pt idx="3">
                  <c:v>1.5</c:v>
                </c:pt>
                <c:pt idx="4">
                  <c:v>0.69</c:v>
                </c:pt>
              </c:numCache>
            </c:numRef>
          </c:val>
        </c:ser>
        <c:dLbls>
          <c:showLegendKey val="0"/>
          <c:showVal val="0"/>
          <c:showCatName val="0"/>
          <c:showSerName val="0"/>
          <c:showPercent val="0"/>
          <c:showBubbleSize val="0"/>
        </c:dLbls>
        <c:gapWidth val="150"/>
        <c:axId val="92375296"/>
        <c:axId val="923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92375296"/>
        <c:axId val="92389760"/>
      </c:lineChart>
      <c:dateAx>
        <c:axId val="92375296"/>
        <c:scaling>
          <c:orientation val="minMax"/>
        </c:scaling>
        <c:delete val="1"/>
        <c:axPos val="b"/>
        <c:numFmt formatCode="ge" sourceLinked="1"/>
        <c:majorTickMark val="none"/>
        <c:minorTickMark val="none"/>
        <c:tickLblPos val="none"/>
        <c:crossAx val="92389760"/>
        <c:crosses val="autoZero"/>
        <c:auto val="1"/>
        <c:lblOffset val="100"/>
        <c:baseTimeUnit val="years"/>
      </c:dateAx>
      <c:valAx>
        <c:axId val="923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42.56</c:v>
                </c:pt>
                <c:pt idx="1">
                  <c:v>40.880000000000003</c:v>
                </c:pt>
                <c:pt idx="2">
                  <c:v>41.43</c:v>
                </c:pt>
                <c:pt idx="3">
                  <c:v>40.21</c:v>
                </c:pt>
                <c:pt idx="4">
                  <c:v>38.64</c:v>
                </c:pt>
              </c:numCache>
            </c:numRef>
          </c:val>
        </c:ser>
        <c:dLbls>
          <c:showLegendKey val="0"/>
          <c:showVal val="0"/>
          <c:showCatName val="0"/>
          <c:showSerName val="0"/>
          <c:showPercent val="0"/>
          <c:showBubbleSize val="0"/>
        </c:dLbls>
        <c:gapWidth val="150"/>
        <c:axId val="94354816"/>
        <c:axId val="945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94354816"/>
        <c:axId val="94504448"/>
      </c:lineChart>
      <c:dateAx>
        <c:axId val="94354816"/>
        <c:scaling>
          <c:orientation val="minMax"/>
        </c:scaling>
        <c:delete val="1"/>
        <c:axPos val="b"/>
        <c:numFmt formatCode="ge" sourceLinked="1"/>
        <c:majorTickMark val="none"/>
        <c:minorTickMark val="none"/>
        <c:tickLblPos val="none"/>
        <c:crossAx val="94504448"/>
        <c:crosses val="autoZero"/>
        <c:auto val="1"/>
        <c:lblOffset val="100"/>
        <c:baseTimeUnit val="years"/>
      </c:dateAx>
      <c:valAx>
        <c:axId val="945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90.8</c:v>
                </c:pt>
                <c:pt idx="1">
                  <c:v>92.27</c:v>
                </c:pt>
                <c:pt idx="2">
                  <c:v>89.39</c:v>
                </c:pt>
                <c:pt idx="3">
                  <c:v>90.69</c:v>
                </c:pt>
                <c:pt idx="4">
                  <c:v>90.3</c:v>
                </c:pt>
              </c:numCache>
            </c:numRef>
          </c:val>
        </c:ser>
        <c:dLbls>
          <c:showLegendKey val="0"/>
          <c:showVal val="0"/>
          <c:showCatName val="0"/>
          <c:showSerName val="0"/>
          <c:showPercent val="0"/>
          <c:showBubbleSize val="0"/>
        </c:dLbls>
        <c:gapWidth val="150"/>
        <c:axId val="94518272"/>
        <c:axId val="945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94518272"/>
        <c:axId val="94540928"/>
      </c:lineChart>
      <c:dateAx>
        <c:axId val="94518272"/>
        <c:scaling>
          <c:orientation val="minMax"/>
        </c:scaling>
        <c:delete val="1"/>
        <c:axPos val="b"/>
        <c:numFmt formatCode="ge" sourceLinked="1"/>
        <c:majorTickMark val="none"/>
        <c:minorTickMark val="none"/>
        <c:tickLblPos val="none"/>
        <c:crossAx val="94540928"/>
        <c:crosses val="autoZero"/>
        <c:auto val="1"/>
        <c:lblOffset val="100"/>
        <c:baseTimeUnit val="years"/>
      </c:dateAx>
      <c:valAx>
        <c:axId val="945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120.8</c:v>
                </c:pt>
                <c:pt idx="1">
                  <c:v>126.61</c:v>
                </c:pt>
                <c:pt idx="2">
                  <c:v>122.13</c:v>
                </c:pt>
                <c:pt idx="3">
                  <c:v>117.88</c:v>
                </c:pt>
                <c:pt idx="4">
                  <c:v>134.19999999999999</c:v>
                </c:pt>
              </c:numCache>
            </c:numRef>
          </c:val>
        </c:ser>
        <c:dLbls>
          <c:showLegendKey val="0"/>
          <c:showVal val="0"/>
          <c:showCatName val="0"/>
          <c:showSerName val="0"/>
          <c:showPercent val="0"/>
          <c:showBubbleSize val="0"/>
        </c:dLbls>
        <c:gapWidth val="150"/>
        <c:axId val="94246784"/>
        <c:axId val="942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94246784"/>
        <c:axId val="94257152"/>
      </c:lineChart>
      <c:dateAx>
        <c:axId val="94246784"/>
        <c:scaling>
          <c:orientation val="minMax"/>
        </c:scaling>
        <c:delete val="1"/>
        <c:axPos val="b"/>
        <c:numFmt formatCode="ge" sourceLinked="1"/>
        <c:majorTickMark val="none"/>
        <c:minorTickMark val="none"/>
        <c:tickLblPos val="none"/>
        <c:crossAx val="94257152"/>
        <c:crosses val="autoZero"/>
        <c:auto val="1"/>
        <c:lblOffset val="100"/>
        <c:baseTimeUnit val="years"/>
      </c:dateAx>
      <c:valAx>
        <c:axId val="9425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47.26</c:v>
                </c:pt>
                <c:pt idx="1">
                  <c:v>48.98</c:v>
                </c:pt>
                <c:pt idx="2">
                  <c:v>49.67</c:v>
                </c:pt>
                <c:pt idx="3">
                  <c:v>49.79</c:v>
                </c:pt>
                <c:pt idx="4">
                  <c:v>49.6</c:v>
                </c:pt>
              </c:numCache>
            </c:numRef>
          </c:val>
        </c:ser>
        <c:dLbls>
          <c:showLegendKey val="0"/>
          <c:showVal val="0"/>
          <c:showCatName val="0"/>
          <c:showSerName val="0"/>
          <c:showPercent val="0"/>
          <c:showBubbleSize val="0"/>
        </c:dLbls>
        <c:gapWidth val="150"/>
        <c:axId val="94287360"/>
        <c:axId val="942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94287360"/>
        <c:axId val="94289280"/>
      </c:lineChart>
      <c:dateAx>
        <c:axId val="94287360"/>
        <c:scaling>
          <c:orientation val="minMax"/>
        </c:scaling>
        <c:delete val="1"/>
        <c:axPos val="b"/>
        <c:numFmt formatCode="ge" sourceLinked="1"/>
        <c:majorTickMark val="none"/>
        <c:minorTickMark val="none"/>
        <c:tickLblPos val="none"/>
        <c:crossAx val="94289280"/>
        <c:crosses val="autoZero"/>
        <c:auto val="1"/>
        <c:lblOffset val="100"/>
        <c:baseTimeUnit val="years"/>
      </c:dateAx>
      <c:valAx>
        <c:axId val="942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7.53</c:v>
                </c:pt>
                <c:pt idx="1">
                  <c:v>7.73</c:v>
                </c:pt>
                <c:pt idx="2">
                  <c:v>7.7</c:v>
                </c:pt>
                <c:pt idx="3">
                  <c:v>7.56</c:v>
                </c:pt>
                <c:pt idx="4" formatCode="#,##0.00;&quot;△&quot;#,##0.00">
                  <c:v>0</c:v>
                </c:pt>
              </c:numCache>
            </c:numRef>
          </c:val>
        </c:ser>
        <c:dLbls>
          <c:showLegendKey val="0"/>
          <c:showVal val="0"/>
          <c:showCatName val="0"/>
          <c:showSerName val="0"/>
          <c:showPercent val="0"/>
          <c:showBubbleSize val="0"/>
        </c:dLbls>
        <c:gapWidth val="150"/>
        <c:axId val="94078080"/>
        <c:axId val="940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4078080"/>
        <c:axId val="94080000"/>
      </c:lineChart>
      <c:dateAx>
        <c:axId val="94078080"/>
        <c:scaling>
          <c:orientation val="minMax"/>
        </c:scaling>
        <c:delete val="1"/>
        <c:axPos val="b"/>
        <c:numFmt formatCode="ge" sourceLinked="1"/>
        <c:majorTickMark val="none"/>
        <c:minorTickMark val="none"/>
        <c:tickLblPos val="none"/>
        <c:crossAx val="94080000"/>
        <c:crosses val="autoZero"/>
        <c:auto val="1"/>
        <c:lblOffset val="100"/>
        <c:baseTimeUnit val="years"/>
      </c:dateAx>
      <c:valAx>
        <c:axId val="940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114944"/>
        <c:axId val="941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94114944"/>
        <c:axId val="94116864"/>
      </c:lineChart>
      <c:dateAx>
        <c:axId val="94114944"/>
        <c:scaling>
          <c:orientation val="minMax"/>
        </c:scaling>
        <c:delete val="1"/>
        <c:axPos val="b"/>
        <c:numFmt formatCode="ge" sourceLinked="1"/>
        <c:majorTickMark val="none"/>
        <c:minorTickMark val="none"/>
        <c:tickLblPos val="none"/>
        <c:crossAx val="94116864"/>
        <c:crosses val="autoZero"/>
        <c:auto val="1"/>
        <c:lblOffset val="100"/>
        <c:baseTimeUnit val="years"/>
      </c:dateAx>
      <c:valAx>
        <c:axId val="9411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2702.85</c:v>
                </c:pt>
                <c:pt idx="1">
                  <c:v>1136.1099999999999</c:v>
                </c:pt>
                <c:pt idx="2">
                  <c:v>3319.72</c:v>
                </c:pt>
                <c:pt idx="3">
                  <c:v>4687.7299999999996</c:v>
                </c:pt>
                <c:pt idx="4">
                  <c:v>435.11</c:v>
                </c:pt>
              </c:numCache>
            </c:numRef>
          </c:val>
        </c:ser>
        <c:dLbls>
          <c:showLegendKey val="0"/>
          <c:showVal val="0"/>
          <c:showCatName val="0"/>
          <c:showSerName val="0"/>
          <c:showPercent val="0"/>
          <c:showBubbleSize val="0"/>
        </c:dLbls>
        <c:gapWidth val="150"/>
        <c:axId val="94155520"/>
        <c:axId val="941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94155520"/>
        <c:axId val="94157440"/>
      </c:lineChart>
      <c:dateAx>
        <c:axId val="94155520"/>
        <c:scaling>
          <c:orientation val="minMax"/>
        </c:scaling>
        <c:delete val="1"/>
        <c:axPos val="b"/>
        <c:numFmt formatCode="ge" sourceLinked="1"/>
        <c:majorTickMark val="none"/>
        <c:minorTickMark val="none"/>
        <c:tickLblPos val="none"/>
        <c:crossAx val="94157440"/>
        <c:crosses val="autoZero"/>
        <c:auto val="1"/>
        <c:lblOffset val="100"/>
        <c:baseTimeUnit val="years"/>
      </c:dateAx>
      <c:valAx>
        <c:axId val="9415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278.26</c:v>
                </c:pt>
                <c:pt idx="1">
                  <c:v>260.36</c:v>
                </c:pt>
                <c:pt idx="2">
                  <c:v>224.81</c:v>
                </c:pt>
                <c:pt idx="3">
                  <c:v>247.72</c:v>
                </c:pt>
                <c:pt idx="4">
                  <c:v>297.29000000000002</c:v>
                </c:pt>
              </c:numCache>
            </c:numRef>
          </c:val>
        </c:ser>
        <c:dLbls>
          <c:showLegendKey val="0"/>
          <c:showVal val="0"/>
          <c:showCatName val="0"/>
          <c:showSerName val="0"/>
          <c:showPercent val="0"/>
          <c:showBubbleSize val="0"/>
        </c:dLbls>
        <c:gapWidth val="150"/>
        <c:axId val="94187904"/>
        <c:axId val="941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94187904"/>
        <c:axId val="94189824"/>
      </c:lineChart>
      <c:dateAx>
        <c:axId val="94187904"/>
        <c:scaling>
          <c:orientation val="minMax"/>
        </c:scaling>
        <c:delete val="1"/>
        <c:axPos val="b"/>
        <c:numFmt formatCode="ge" sourceLinked="1"/>
        <c:majorTickMark val="none"/>
        <c:minorTickMark val="none"/>
        <c:tickLblPos val="none"/>
        <c:crossAx val="94189824"/>
        <c:crosses val="autoZero"/>
        <c:auto val="1"/>
        <c:lblOffset val="100"/>
        <c:baseTimeUnit val="years"/>
      </c:dateAx>
      <c:valAx>
        <c:axId val="9418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8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117.12</c:v>
                </c:pt>
                <c:pt idx="1">
                  <c:v>122.73</c:v>
                </c:pt>
                <c:pt idx="2">
                  <c:v>117.72</c:v>
                </c:pt>
                <c:pt idx="3">
                  <c:v>114.8</c:v>
                </c:pt>
                <c:pt idx="4">
                  <c:v>136.29</c:v>
                </c:pt>
              </c:numCache>
            </c:numRef>
          </c:val>
        </c:ser>
        <c:dLbls>
          <c:showLegendKey val="0"/>
          <c:showVal val="0"/>
          <c:showCatName val="0"/>
          <c:showSerName val="0"/>
          <c:showPercent val="0"/>
          <c:showBubbleSize val="0"/>
        </c:dLbls>
        <c:gapWidth val="150"/>
        <c:axId val="94229248"/>
        <c:axId val="942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94229248"/>
        <c:axId val="94231168"/>
      </c:lineChart>
      <c:dateAx>
        <c:axId val="94229248"/>
        <c:scaling>
          <c:orientation val="minMax"/>
        </c:scaling>
        <c:delete val="1"/>
        <c:axPos val="b"/>
        <c:numFmt formatCode="ge" sourceLinked="1"/>
        <c:majorTickMark val="none"/>
        <c:minorTickMark val="none"/>
        <c:tickLblPos val="none"/>
        <c:crossAx val="94231168"/>
        <c:crosses val="autoZero"/>
        <c:auto val="1"/>
        <c:lblOffset val="100"/>
        <c:baseTimeUnit val="years"/>
      </c:dateAx>
      <c:valAx>
        <c:axId val="942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104.72</c:v>
                </c:pt>
                <c:pt idx="1">
                  <c:v>100.25</c:v>
                </c:pt>
                <c:pt idx="2">
                  <c:v>104.33</c:v>
                </c:pt>
                <c:pt idx="3">
                  <c:v>106.92</c:v>
                </c:pt>
                <c:pt idx="4">
                  <c:v>90.4</c:v>
                </c:pt>
              </c:numCache>
            </c:numRef>
          </c:val>
        </c:ser>
        <c:dLbls>
          <c:showLegendKey val="0"/>
          <c:showVal val="0"/>
          <c:showCatName val="0"/>
          <c:showSerName val="0"/>
          <c:showPercent val="0"/>
          <c:showBubbleSize val="0"/>
        </c:dLbls>
        <c:gapWidth val="150"/>
        <c:axId val="94339072"/>
        <c:axId val="943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94339072"/>
        <c:axId val="94340992"/>
      </c:lineChart>
      <c:dateAx>
        <c:axId val="94339072"/>
        <c:scaling>
          <c:orientation val="minMax"/>
        </c:scaling>
        <c:delete val="1"/>
        <c:axPos val="b"/>
        <c:numFmt formatCode="ge" sourceLinked="1"/>
        <c:majorTickMark val="none"/>
        <c:minorTickMark val="none"/>
        <c:tickLblPos val="none"/>
        <c:crossAx val="94340992"/>
        <c:crosses val="autoZero"/>
        <c:auto val="1"/>
        <c:lblOffset val="100"/>
        <c:baseTimeUnit val="years"/>
      </c:dateAx>
      <c:valAx>
        <c:axId val="943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安芸市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18655</v>
      </c>
      <c r="AJ8" s="75"/>
      <c r="AK8" s="75"/>
      <c r="AL8" s="75"/>
      <c r="AM8" s="75"/>
      <c r="AN8" s="75"/>
      <c r="AO8" s="75"/>
      <c r="AP8" s="76"/>
      <c r="AQ8" s="57">
        <f>データ!R6</f>
        <v>317.2</v>
      </c>
      <c r="AR8" s="57"/>
      <c r="AS8" s="57"/>
      <c r="AT8" s="57"/>
      <c r="AU8" s="57"/>
      <c r="AV8" s="57"/>
      <c r="AW8" s="57"/>
      <c r="AX8" s="57"/>
      <c r="AY8" s="57">
        <f>データ!S6</f>
        <v>58.81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72.56</v>
      </c>
      <c r="K10" s="57"/>
      <c r="L10" s="57"/>
      <c r="M10" s="57"/>
      <c r="N10" s="57"/>
      <c r="O10" s="57"/>
      <c r="P10" s="57"/>
      <c r="Q10" s="57"/>
      <c r="R10" s="57">
        <f>データ!O6</f>
        <v>96.4</v>
      </c>
      <c r="S10" s="57"/>
      <c r="T10" s="57"/>
      <c r="U10" s="57"/>
      <c r="V10" s="57"/>
      <c r="W10" s="57"/>
      <c r="X10" s="57"/>
      <c r="Y10" s="57"/>
      <c r="Z10" s="65">
        <f>データ!P6</f>
        <v>2160</v>
      </c>
      <c r="AA10" s="65"/>
      <c r="AB10" s="65"/>
      <c r="AC10" s="65"/>
      <c r="AD10" s="65"/>
      <c r="AE10" s="65"/>
      <c r="AF10" s="65"/>
      <c r="AG10" s="65"/>
      <c r="AH10" s="2"/>
      <c r="AI10" s="65">
        <f>データ!T6</f>
        <v>17793</v>
      </c>
      <c r="AJ10" s="65"/>
      <c r="AK10" s="65"/>
      <c r="AL10" s="65"/>
      <c r="AM10" s="65"/>
      <c r="AN10" s="65"/>
      <c r="AO10" s="65"/>
      <c r="AP10" s="65"/>
      <c r="AQ10" s="57">
        <f>データ!U6</f>
        <v>26.4</v>
      </c>
      <c r="AR10" s="57"/>
      <c r="AS10" s="57"/>
      <c r="AT10" s="57"/>
      <c r="AU10" s="57"/>
      <c r="AV10" s="57"/>
      <c r="AW10" s="57"/>
      <c r="AX10" s="57"/>
      <c r="AY10" s="57">
        <f>データ!V6</f>
        <v>673.98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392031</v>
      </c>
      <c r="D6" s="31">
        <f t="shared" si="3"/>
        <v>46</v>
      </c>
      <c r="E6" s="31">
        <f t="shared" si="3"/>
        <v>1</v>
      </c>
      <c r="F6" s="31">
        <f t="shared" si="3"/>
        <v>0</v>
      </c>
      <c r="G6" s="31">
        <f t="shared" si="3"/>
        <v>1</v>
      </c>
      <c r="H6" s="31" t="str">
        <f t="shared" si="3"/>
        <v>高知県　安芸市</v>
      </c>
      <c r="I6" s="31" t="str">
        <f t="shared" si="3"/>
        <v>法適用</v>
      </c>
      <c r="J6" s="31" t="str">
        <f t="shared" si="3"/>
        <v>水道事業</v>
      </c>
      <c r="K6" s="31" t="str">
        <f t="shared" si="3"/>
        <v>末端給水事業</v>
      </c>
      <c r="L6" s="31" t="str">
        <f t="shared" si="3"/>
        <v>A6</v>
      </c>
      <c r="M6" s="32" t="str">
        <f t="shared" si="3"/>
        <v>-</v>
      </c>
      <c r="N6" s="32">
        <f t="shared" si="3"/>
        <v>72.56</v>
      </c>
      <c r="O6" s="32">
        <f t="shared" si="3"/>
        <v>96.4</v>
      </c>
      <c r="P6" s="32">
        <f t="shared" si="3"/>
        <v>2160</v>
      </c>
      <c r="Q6" s="32">
        <f t="shared" si="3"/>
        <v>18655</v>
      </c>
      <c r="R6" s="32">
        <f t="shared" si="3"/>
        <v>317.2</v>
      </c>
      <c r="S6" s="32">
        <f t="shared" si="3"/>
        <v>58.81</v>
      </c>
      <c r="T6" s="32">
        <f t="shared" si="3"/>
        <v>17793</v>
      </c>
      <c r="U6" s="32">
        <f t="shared" si="3"/>
        <v>26.4</v>
      </c>
      <c r="V6" s="32">
        <f t="shared" si="3"/>
        <v>673.98</v>
      </c>
      <c r="W6" s="33">
        <f>IF(W7="",NA(),W7)</f>
        <v>120.8</v>
      </c>
      <c r="X6" s="33">
        <f t="shared" ref="X6:AF6" si="4">IF(X7="",NA(),X7)</f>
        <v>126.61</v>
      </c>
      <c r="Y6" s="33">
        <f t="shared" si="4"/>
        <v>122.13</v>
      </c>
      <c r="Z6" s="33">
        <f t="shared" si="4"/>
        <v>117.88</v>
      </c>
      <c r="AA6" s="33">
        <f t="shared" si="4"/>
        <v>134.19999999999999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2702.85</v>
      </c>
      <c r="AT6" s="33">
        <f t="shared" ref="AT6:BB6" si="6">IF(AT7="",NA(),AT7)</f>
        <v>1136.1099999999999</v>
      </c>
      <c r="AU6" s="33">
        <f t="shared" si="6"/>
        <v>3319.72</v>
      </c>
      <c r="AV6" s="33">
        <f t="shared" si="6"/>
        <v>4687.7299999999996</v>
      </c>
      <c r="AW6" s="33">
        <f t="shared" si="6"/>
        <v>435.11</v>
      </c>
      <c r="AX6" s="33">
        <f t="shared" si="6"/>
        <v>969.16</v>
      </c>
      <c r="AY6" s="33">
        <f t="shared" si="6"/>
        <v>995.5</v>
      </c>
      <c r="AZ6" s="33">
        <f t="shared" si="6"/>
        <v>915.5</v>
      </c>
      <c r="BA6" s="33">
        <f t="shared" si="6"/>
        <v>963.24</v>
      </c>
      <c r="BB6" s="33">
        <f t="shared" si="6"/>
        <v>381.53</v>
      </c>
      <c r="BC6" s="32" t="str">
        <f>IF(BC7="","",IF(BC7="-","【-】","【"&amp;SUBSTITUTE(TEXT(BC7,"#,##0.00"),"-","△")&amp;"】"))</f>
        <v>【264.16】</v>
      </c>
      <c r="BD6" s="33">
        <f>IF(BD7="",NA(),BD7)</f>
        <v>278.26</v>
      </c>
      <c r="BE6" s="33">
        <f t="shared" ref="BE6:BM6" si="7">IF(BE7="",NA(),BE7)</f>
        <v>260.36</v>
      </c>
      <c r="BF6" s="33">
        <f t="shared" si="7"/>
        <v>224.81</v>
      </c>
      <c r="BG6" s="33">
        <f t="shared" si="7"/>
        <v>247.72</v>
      </c>
      <c r="BH6" s="33">
        <f t="shared" si="7"/>
        <v>297.29000000000002</v>
      </c>
      <c r="BI6" s="33">
        <f t="shared" si="7"/>
        <v>421.66</v>
      </c>
      <c r="BJ6" s="33">
        <f t="shared" si="7"/>
        <v>414.59</v>
      </c>
      <c r="BK6" s="33">
        <f t="shared" si="7"/>
        <v>404.78</v>
      </c>
      <c r="BL6" s="33">
        <f t="shared" si="7"/>
        <v>400.38</v>
      </c>
      <c r="BM6" s="33">
        <f t="shared" si="7"/>
        <v>393.27</v>
      </c>
      <c r="BN6" s="32" t="str">
        <f>IF(BN7="","",IF(BN7="-","【-】","【"&amp;SUBSTITUTE(TEXT(BN7,"#,##0.00"),"-","△")&amp;"】"))</f>
        <v>【283.72】</v>
      </c>
      <c r="BO6" s="33">
        <f>IF(BO7="",NA(),BO7)</f>
        <v>117.12</v>
      </c>
      <c r="BP6" s="33">
        <f t="shared" ref="BP6:BX6" si="8">IF(BP7="",NA(),BP7)</f>
        <v>122.73</v>
      </c>
      <c r="BQ6" s="33">
        <f t="shared" si="8"/>
        <v>117.72</v>
      </c>
      <c r="BR6" s="33">
        <f t="shared" si="8"/>
        <v>114.8</v>
      </c>
      <c r="BS6" s="33">
        <f t="shared" si="8"/>
        <v>136.29</v>
      </c>
      <c r="BT6" s="33">
        <f t="shared" si="8"/>
        <v>99.51</v>
      </c>
      <c r="BU6" s="33">
        <f t="shared" si="8"/>
        <v>97.71</v>
      </c>
      <c r="BV6" s="33">
        <f t="shared" si="8"/>
        <v>98.07</v>
      </c>
      <c r="BW6" s="33">
        <f t="shared" si="8"/>
        <v>96.56</v>
      </c>
      <c r="BX6" s="33">
        <f t="shared" si="8"/>
        <v>100.47</v>
      </c>
      <c r="BY6" s="32" t="str">
        <f>IF(BY7="","",IF(BY7="-","【-】","【"&amp;SUBSTITUTE(TEXT(BY7,"#,##0.00"),"-","△")&amp;"】"))</f>
        <v>【104.60】</v>
      </c>
      <c r="BZ6" s="33">
        <f>IF(BZ7="",NA(),BZ7)</f>
        <v>104.72</v>
      </c>
      <c r="CA6" s="33">
        <f t="shared" ref="CA6:CI6" si="9">IF(CA7="",NA(),CA7)</f>
        <v>100.25</v>
      </c>
      <c r="CB6" s="33">
        <f t="shared" si="9"/>
        <v>104.33</v>
      </c>
      <c r="CC6" s="33">
        <f t="shared" si="9"/>
        <v>106.92</v>
      </c>
      <c r="CD6" s="33">
        <f t="shared" si="9"/>
        <v>90.4</v>
      </c>
      <c r="CE6" s="33">
        <f t="shared" si="9"/>
        <v>171.34</v>
      </c>
      <c r="CF6" s="33">
        <f t="shared" si="9"/>
        <v>173.56</v>
      </c>
      <c r="CG6" s="33">
        <f t="shared" si="9"/>
        <v>172.26</v>
      </c>
      <c r="CH6" s="33">
        <f t="shared" si="9"/>
        <v>177.14</v>
      </c>
      <c r="CI6" s="33">
        <f t="shared" si="9"/>
        <v>169.82</v>
      </c>
      <c r="CJ6" s="32" t="str">
        <f>IF(CJ7="","",IF(CJ7="-","【-】","【"&amp;SUBSTITUTE(TEXT(CJ7,"#,##0.00"),"-","△")&amp;"】"))</f>
        <v>【164.21】</v>
      </c>
      <c r="CK6" s="33">
        <f>IF(CK7="",NA(),CK7)</f>
        <v>42.56</v>
      </c>
      <c r="CL6" s="33">
        <f t="shared" ref="CL6:CT6" si="10">IF(CL7="",NA(),CL7)</f>
        <v>40.880000000000003</v>
      </c>
      <c r="CM6" s="33">
        <f t="shared" si="10"/>
        <v>41.43</v>
      </c>
      <c r="CN6" s="33">
        <f t="shared" si="10"/>
        <v>40.21</v>
      </c>
      <c r="CO6" s="33">
        <f t="shared" si="10"/>
        <v>38.64</v>
      </c>
      <c r="CP6" s="33">
        <f t="shared" si="10"/>
        <v>56.8</v>
      </c>
      <c r="CQ6" s="33">
        <f t="shared" si="10"/>
        <v>55.84</v>
      </c>
      <c r="CR6" s="33">
        <f t="shared" si="10"/>
        <v>55.68</v>
      </c>
      <c r="CS6" s="33">
        <f t="shared" si="10"/>
        <v>55.64</v>
      </c>
      <c r="CT6" s="33">
        <f t="shared" si="10"/>
        <v>55.13</v>
      </c>
      <c r="CU6" s="32" t="str">
        <f>IF(CU7="","",IF(CU7="-","【-】","【"&amp;SUBSTITUTE(TEXT(CU7,"#,##0.00"),"-","△")&amp;"】"))</f>
        <v>【59.80】</v>
      </c>
      <c r="CV6" s="33">
        <f>IF(CV7="",NA(),CV7)</f>
        <v>90.8</v>
      </c>
      <c r="CW6" s="33">
        <f t="shared" ref="CW6:DE6" si="11">IF(CW7="",NA(),CW7)</f>
        <v>92.27</v>
      </c>
      <c r="CX6" s="33">
        <f t="shared" si="11"/>
        <v>89.39</v>
      </c>
      <c r="CY6" s="33">
        <f t="shared" si="11"/>
        <v>90.69</v>
      </c>
      <c r="CZ6" s="33">
        <f t="shared" si="11"/>
        <v>90.3</v>
      </c>
      <c r="DA6" s="33">
        <f t="shared" si="11"/>
        <v>83.67</v>
      </c>
      <c r="DB6" s="33">
        <f t="shared" si="11"/>
        <v>83.11</v>
      </c>
      <c r="DC6" s="33">
        <f t="shared" si="11"/>
        <v>83.18</v>
      </c>
      <c r="DD6" s="33">
        <f t="shared" si="11"/>
        <v>83.09</v>
      </c>
      <c r="DE6" s="33">
        <f t="shared" si="11"/>
        <v>83</v>
      </c>
      <c r="DF6" s="32" t="str">
        <f>IF(DF7="","",IF(DF7="-","【-】","【"&amp;SUBSTITUTE(TEXT(DF7,"#,##0.00"),"-","△")&amp;"】"))</f>
        <v>【89.78】</v>
      </c>
      <c r="DG6" s="33">
        <f>IF(DG7="",NA(),DG7)</f>
        <v>47.26</v>
      </c>
      <c r="DH6" s="33">
        <f t="shared" ref="DH6:DP6" si="12">IF(DH7="",NA(),DH7)</f>
        <v>48.98</v>
      </c>
      <c r="DI6" s="33">
        <f t="shared" si="12"/>
        <v>49.67</v>
      </c>
      <c r="DJ6" s="33">
        <f t="shared" si="12"/>
        <v>49.79</v>
      </c>
      <c r="DK6" s="33">
        <f t="shared" si="12"/>
        <v>49.6</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7.53</v>
      </c>
      <c r="DS6" s="33">
        <f t="shared" ref="DS6:EA6" si="13">IF(DS7="",NA(),DS7)</f>
        <v>7.73</v>
      </c>
      <c r="DT6" s="33">
        <f t="shared" si="13"/>
        <v>7.7</v>
      </c>
      <c r="DU6" s="33">
        <f t="shared" si="13"/>
        <v>7.56</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0.51</v>
      </c>
      <c r="ED6" s="33">
        <f t="shared" ref="ED6:EL6" si="14">IF(ED7="",NA(),ED7)</f>
        <v>0.18</v>
      </c>
      <c r="EE6" s="33">
        <f t="shared" si="14"/>
        <v>0.61</v>
      </c>
      <c r="EF6" s="33">
        <f t="shared" si="14"/>
        <v>1.5</v>
      </c>
      <c r="EG6" s="33">
        <f t="shared" si="14"/>
        <v>0.69</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392031</v>
      </c>
      <c r="D7" s="35">
        <v>46</v>
      </c>
      <c r="E7" s="35">
        <v>1</v>
      </c>
      <c r="F7" s="35">
        <v>0</v>
      </c>
      <c r="G7" s="35">
        <v>1</v>
      </c>
      <c r="H7" s="35" t="s">
        <v>93</v>
      </c>
      <c r="I7" s="35" t="s">
        <v>94</v>
      </c>
      <c r="J7" s="35" t="s">
        <v>95</v>
      </c>
      <c r="K7" s="35" t="s">
        <v>96</v>
      </c>
      <c r="L7" s="35" t="s">
        <v>97</v>
      </c>
      <c r="M7" s="36" t="s">
        <v>98</v>
      </c>
      <c r="N7" s="36">
        <v>72.56</v>
      </c>
      <c r="O7" s="36">
        <v>96.4</v>
      </c>
      <c r="P7" s="36">
        <v>2160</v>
      </c>
      <c r="Q7" s="36">
        <v>18655</v>
      </c>
      <c r="R7" s="36">
        <v>317.2</v>
      </c>
      <c r="S7" s="36">
        <v>58.81</v>
      </c>
      <c r="T7" s="36">
        <v>17793</v>
      </c>
      <c r="U7" s="36">
        <v>26.4</v>
      </c>
      <c r="V7" s="36">
        <v>673.98</v>
      </c>
      <c r="W7" s="36">
        <v>120.8</v>
      </c>
      <c r="X7" s="36">
        <v>126.61</v>
      </c>
      <c r="Y7" s="36">
        <v>122.13</v>
      </c>
      <c r="Z7" s="36">
        <v>117.88</v>
      </c>
      <c r="AA7" s="36">
        <v>134.19999999999999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2702.85</v>
      </c>
      <c r="AT7" s="36">
        <v>1136.1099999999999</v>
      </c>
      <c r="AU7" s="36">
        <v>3319.72</v>
      </c>
      <c r="AV7" s="36">
        <v>4687.7299999999996</v>
      </c>
      <c r="AW7" s="36">
        <v>435.11</v>
      </c>
      <c r="AX7" s="36">
        <v>969.16</v>
      </c>
      <c r="AY7" s="36">
        <v>995.5</v>
      </c>
      <c r="AZ7" s="36">
        <v>915.5</v>
      </c>
      <c r="BA7" s="36">
        <v>963.24</v>
      </c>
      <c r="BB7" s="36">
        <v>381.53</v>
      </c>
      <c r="BC7" s="36">
        <v>264.16000000000003</v>
      </c>
      <c r="BD7" s="36">
        <v>278.26</v>
      </c>
      <c r="BE7" s="36">
        <v>260.36</v>
      </c>
      <c r="BF7" s="36">
        <v>224.81</v>
      </c>
      <c r="BG7" s="36">
        <v>247.72</v>
      </c>
      <c r="BH7" s="36">
        <v>297.29000000000002</v>
      </c>
      <c r="BI7" s="36">
        <v>421.66</v>
      </c>
      <c r="BJ7" s="36">
        <v>414.59</v>
      </c>
      <c r="BK7" s="36">
        <v>404.78</v>
      </c>
      <c r="BL7" s="36">
        <v>400.38</v>
      </c>
      <c r="BM7" s="36">
        <v>393.27</v>
      </c>
      <c r="BN7" s="36">
        <v>283.72000000000003</v>
      </c>
      <c r="BO7" s="36">
        <v>117.12</v>
      </c>
      <c r="BP7" s="36">
        <v>122.73</v>
      </c>
      <c r="BQ7" s="36">
        <v>117.72</v>
      </c>
      <c r="BR7" s="36">
        <v>114.8</v>
      </c>
      <c r="BS7" s="36">
        <v>136.29</v>
      </c>
      <c r="BT7" s="36">
        <v>99.51</v>
      </c>
      <c r="BU7" s="36">
        <v>97.71</v>
      </c>
      <c r="BV7" s="36">
        <v>98.07</v>
      </c>
      <c r="BW7" s="36">
        <v>96.56</v>
      </c>
      <c r="BX7" s="36">
        <v>100.47</v>
      </c>
      <c r="BY7" s="36">
        <v>104.6</v>
      </c>
      <c r="BZ7" s="36">
        <v>104.72</v>
      </c>
      <c r="CA7" s="36">
        <v>100.25</v>
      </c>
      <c r="CB7" s="36">
        <v>104.33</v>
      </c>
      <c r="CC7" s="36">
        <v>106.92</v>
      </c>
      <c r="CD7" s="36">
        <v>90.4</v>
      </c>
      <c r="CE7" s="36">
        <v>171.34</v>
      </c>
      <c r="CF7" s="36">
        <v>173.56</v>
      </c>
      <c r="CG7" s="36">
        <v>172.26</v>
      </c>
      <c r="CH7" s="36">
        <v>177.14</v>
      </c>
      <c r="CI7" s="36">
        <v>169.82</v>
      </c>
      <c r="CJ7" s="36">
        <v>164.21</v>
      </c>
      <c r="CK7" s="36">
        <v>42.56</v>
      </c>
      <c r="CL7" s="36">
        <v>40.880000000000003</v>
      </c>
      <c r="CM7" s="36">
        <v>41.43</v>
      </c>
      <c r="CN7" s="36">
        <v>40.21</v>
      </c>
      <c r="CO7" s="36">
        <v>38.64</v>
      </c>
      <c r="CP7" s="36">
        <v>56.8</v>
      </c>
      <c r="CQ7" s="36">
        <v>55.84</v>
      </c>
      <c r="CR7" s="36">
        <v>55.68</v>
      </c>
      <c r="CS7" s="36">
        <v>55.64</v>
      </c>
      <c r="CT7" s="36">
        <v>55.13</v>
      </c>
      <c r="CU7" s="36">
        <v>59.8</v>
      </c>
      <c r="CV7" s="36">
        <v>90.8</v>
      </c>
      <c r="CW7" s="36">
        <v>92.27</v>
      </c>
      <c r="CX7" s="36">
        <v>89.39</v>
      </c>
      <c r="CY7" s="36">
        <v>90.69</v>
      </c>
      <c r="CZ7" s="36">
        <v>90.3</v>
      </c>
      <c r="DA7" s="36">
        <v>83.67</v>
      </c>
      <c r="DB7" s="36">
        <v>83.11</v>
      </c>
      <c r="DC7" s="36">
        <v>83.18</v>
      </c>
      <c r="DD7" s="36">
        <v>83.09</v>
      </c>
      <c r="DE7" s="36">
        <v>83</v>
      </c>
      <c r="DF7" s="36">
        <v>89.78</v>
      </c>
      <c r="DG7" s="36">
        <v>47.26</v>
      </c>
      <c r="DH7" s="36">
        <v>48.98</v>
      </c>
      <c r="DI7" s="36">
        <v>49.67</v>
      </c>
      <c r="DJ7" s="36">
        <v>49.79</v>
      </c>
      <c r="DK7" s="36">
        <v>49.6</v>
      </c>
      <c r="DL7" s="36">
        <v>36.21</v>
      </c>
      <c r="DM7" s="36">
        <v>37.090000000000003</v>
      </c>
      <c r="DN7" s="36">
        <v>38.07</v>
      </c>
      <c r="DO7" s="36">
        <v>39.06</v>
      </c>
      <c r="DP7" s="36">
        <v>46.66</v>
      </c>
      <c r="DQ7" s="36">
        <v>46.31</v>
      </c>
      <c r="DR7" s="36">
        <v>7.53</v>
      </c>
      <c r="DS7" s="36">
        <v>7.73</v>
      </c>
      <c r="DT7" s="36">
        <v>7.7</v>
      </c>
      <c r="DU7" s="36">
        <v>7.56</v>
      </c>
      <c r="DV7" s="36">
        <v>0</v>
      </c>
      <c r="DW7" s="36">
        <v>6.46</v>
      </c>
      <c r="DX7" s="36">
        <v>6.63</v>
      </c>
      <c r="DY7" s="36">
        <v>7.73</v>
      </c>
      <c r="DZ7" s="36">
        <v>8.8699999999999992</v>
      </c>
      <c r="EA7" s="36">
        <v>9.85</v>
      </c>
      <c r="EB7" s="36">
        <v>12.42</v>
      </c>
      <c r="EC7" s="36">
        <v>0.51</v>
      </c>
      <c r="ED7" s="36">
        <v>0.18</v>
      </c>
      <c r="EE7" s="36">
        <v>0.61</v>
      </c>
      <c r="EF7" s="36">
        <v>1.5</v>
      </c>
      <c r="EG7" s="36">
        <v>0.69</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suido22</cp:lastModifiedBy>
  <cp:lastPrinted>2016-02-15T02:38:19Z</cp:lastPrinted>
  <dcterms:created xsi:type="dcterms:W3CDTF">2016-02-03T07:28:11Z</dcterms:created>
  <dcterms:modified xsi:type="dcterms:W3CDTF">2016-02-15T02:40:57Z</dcterms:modified>
  <cp:category/>
</cp:coreProperties>
</file>