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T:\まち)水道係\PC：1184\水道\調査物\県庁\市町村振興課\公営企業に係る「経営比較分析表」の分析等についてH28.2.19\39高知県（市区町村）（差替え）\34 黒潮町\"/>
    </mc:Choice>
  </mc:AlternateContent>
  <workbookProtection workbookPassword="B501" lockStructure="1"/>
  <bookViews>
    <workbookView xWindow="240" yWindow="60" windowWidth="14940" windowHeight="7875"/>
  </bookViews>
  <sheets>
    <sheet name="法適用_水道事業" sheetId="4" r:id="rId1"/>
    <sheet name="データ" sheetId="5" state="hidden" r:id="rId2"/>
  </sheets>
  <calcPr calcId="15251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Y10" i="4" s="1"/>
  <c r="U6" i="5"/>
  <c r="AQ10" i="4" s="1"/>
  <c r="T6" i="5"/>
  <c r="AI10" i="4" s="1"/>
  <c r="S6" i="5"/>
  <c r="R6" i="5"/>
  <c r="AQ8" i="4" s="1"/>
  <c r="Q6" i="5"/>
  <c r="AI8" i="4" s="1"/>
  <c r="P6" i="5"/>
  <c r="O6" i="5"/>
  <c r="N6" i="5"/>
  <c r="M6" i="5"/>
  <c r="L6" i="5"/>
  <c r="Z8" i="4" s="1"/>
  <c r="K6" i="5"/>
  <c r="J6" i="5"/>
  <c r="J8" i="4" s="1"/>
  <c r="I6" i="5"/>
  <c r="B8" i="4" s="1"/>
  <c r="H6" i="5"/>
  <c r="B6" i="4" s="1"/>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Z10" i="4"/>
  <c r="R10" i="4"/>
  <c r="J10" i="4"/>
  <c r="B10" i="4"/>
  <c r="AY8" i="4"/>
  <c r="R8" i="4"/>
  <c r="C10" i="5" l="1"/>
  <c r="D10" i="5"/>
  <c r="E10" i="5"/>
  <c r="B10" i="5"/>
</calcChain>
</file>

<file path=xl/sharedStrings.xml><?xml version="1.0" encoding="utf-8"?>
<sst xmlns="http://schemas.openxmlformats.org/spreadsheetml/2006/main" count="217" uniqueCount="107">
  <si>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</si>
  <si>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</si>
  <si>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</si>
  <si>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</si>
  <si>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</si>
  <si>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</si>
  <si>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</si>
  <si>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</si>
  <si>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</si>
  <si>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</si>
  <si>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</si>
  <si>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</si>
  <si>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</si>
  <si>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</si>
  <si>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</si>
  <si>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</si>
  <si>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</si>
  <si>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</si>
  <si>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</si>
  <si>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</si>
  <si>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</si>
  <si>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</si>
  <si>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</si>
  <si>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</si>
  <si>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</si>
  <si>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</si>
  <si>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</si>
  <si>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</si>
  <si>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</si>
  <si>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</si>
  <si>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</si>
  <si>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</si>
  <si>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</si>
  <si>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</si>
  <si>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</si>
  <si>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</si>
  <si>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</si>
  <si>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</si>
  <si>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</si>
  <si>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平成22年度から平成25年度における各指標の類似団体平均値は、当時の事業数を基に算出していますが、管路経年化率及び管路更新率については、平成26年度の事業数を基に類似団体平均値を算出しています。</t>
    <phoneticPr fontId="4"/>
  </si>
  <si>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</si>
  <si>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</si>
  <si>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</si>
  <si>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</si>
  <si>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</si>
  <si>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</si>
  <si>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</si>
  <si>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</si>
  <si>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</si>
  <si>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</si>
  <si>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</si>
  <si>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</si>
  <si>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</si>
  <si>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</si>
  <si>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</si>
  <si>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</si>
  <si>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</si>
  <si>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</si>
  <si>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</si>
  <si>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</si>
  <si>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</si>
  <si>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</si>
  <si>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</si>
  <si>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</si>
  <si>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</si>
  <si>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</si>
  <si>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</si>
  <si>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</si>
  <si>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</si>
  <si>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</si>
  <si>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</si>
  <si>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</si>
  <si>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</si>
  <si>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</si>
  <si>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</si>
  <si>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</si>
  <si>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</si>
  <si>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</si>
  <si>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</si>
  <si>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</si>
  <si>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</si>
  <si>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</si>
  <si>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</si>
  <si>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</si>
  <si>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</si>
  <si>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</si>
  <si>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</si>
  <si>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</si>
  <si>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</si>
  <si>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</si>
  <si>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</si>
  <si>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</si>
  <si>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</si>
  <si>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高知県　黒潮町</t>
  </si>
  <si>
    <t>法適用</t>
  </si>
  <si>
    <t>水道事業</t>
  </si>
  <si>
    <t>末端給水事業</t>
  </si>
  <si>
    <t>A7</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</si>
  <si>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</si>
  <si>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</si>
  <si>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</si>
  <si>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</si>
  <si>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</si>
  <si>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</si>
  <si>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上記を踏まえ、管路更新等を計画的に行うとともに、水道料金の見直しを図っていく必要があります。水道基本計画の修正により検討していきます。</t>
    <rPh sb="0" eb="2">
      <t>ジョウキ</t>
    </rPh>
    <rPh sb="3" eb="4">
      <t>フ</t>
    </rPh>
    <rPh sb="7" eb="9">
      <t>カンロ</t>
    </rPh>
    <rPh sb="9" eb="11">
      <t>コウシン</t>
    </rPh>
    <rPh sb="11" eb="12">
      <t>トウ</t>
    </rPh>
    <rPh sb="13" eb="15">
      <t>ケイカク</t>
    </rPh>
    <rPh sb="15" eb="16">
      <t>テキ</t>
    </rPh>
    <rPh sb="17" eb="18">
      <t>オコナ</t>
    </rPh>
    <rPh sb="24" eb="26">
      <t>スイドウ</t>
    </rPh>
    <rPh sb="26" eb="28">
      <t>リョウキン</t>
    </rPh>
    <rPh sb="29" eb="31">
      <t>ミナオ</t>
    </rPh>
    <rPh sb="33" eb="34">
      <t>ハカ</t>
    </rPh>
    <rPh sb="38" eb="40">
      <t>ヒツヨウ</t>
    </rPh>
    <rPh sb="46" eb="48">
      <t>スイドウ</t>
    </rPh>
    <rPh sb="48" eb="50">
      <t>キホン</t>
    </rPh>
    <rPh sb="50" eb="52">
      <t>ケイカク</t>
    </rPh>
    <rPh sb="53" eb="55">
      <t>シュウセイ</t>
    </rPh>
    <rPh sb="58" eb="60">
      <t>ケントウ</t>
    </rPh>
    <phoneticPr fontId="4"/>
  </si>
  <si>
    <t>有収率や管路の法定耐用年数を考慮しながら管路更新率が少なくとも１％を下回らないように管路更新に取り組む必要があります。水道基本計画の修正により管路更新を計画的に実施していきます。</t>
    <rPh sb="0" eb="2">
      <t>ユウシュウ</t>
    </rPh>
    <rPh sb="2" eb="3">
      <t>リツ</t>
    </rPh>
    <rPh sb="4" eb="6">
      <t>カンロ</t>
    </rPh>
    <rPh sb="7" eb="9">
      <t>ホウテイ</t>
    </rPh>
    <rPh sb="9" eb="11">
      <t>タイヨウ</t>
    </rPh>
    <rPh sb="11" eb="13">
      <t>ネンスウ</t>
    </rPh>
    <rPh sb="14" eb="16">
      <t>コウリョ</t>
    </rPh>
    <rPh sb="20" eb="22">
      <t>カンロ</t>
    </rPh>
    <rPh sb="22" eb="24">
      <t>コウシン</t>
    </rPh>
    <rPh sb="24" eb="25">
      <t>リツ</t>
    </rPh>
    <rPh sb="26" eb="27">
      <t>スク</t>
    </rPh>
    <rPh sb="34" eb="36">
      <t>シタマワ</t>
    </rPh>
    <rPh sb="42" eb="44">
      <t>カンロ</t>
    </rPh>
    <rPh sb="44" eb="46">
      <t>コウシン</t>
    </rPh>
    <rPh sb="47" eb="48">
      <t>ト</t>
    </rPh>
    <rPh sb="49" eb="50">
      <t>ク</t>
    </rPh>
    <rPh sb="51" eb="53">
      <t>ヒツヨウ</t>
    </rPh>
    <rPh sb="59" eb="61">
      <t>スイドウ</t>
    </rPh>
    <rPh sb="61" eb="63">
      <t>キホン</t>
    </rPh>
    <rPh sb="63" eb="65">
      <t>ケイカク</t>
    </rPh>
    <rPh sb="66" eb="68">
      <t>シュウセイ</t>
    </rPh>
    <rPh sb="71" eb="73">
      <t>カンロ</t>
    </rPh>
    <rPh sb="73" eb="75">
      <t>コウシン</t>
    </rPh>
    <rPh sb="76" eb="78">
      <t>ケイカク</t>
    </rPh>
    <rPh sb="78" eb="79">
      <t>テキ</t>
    </rPh>
    <rPh sb="80" eb="82">
      <t>ジッシ</t>
    </rPh>
    <phoneticPr fontId="4"/>
  </si>
  <si>
    <t>企業債残高対給水収益比率が類似団体平均値の倍程度、経常収支比率、料金回収率、給水原価については、差があり、低い状態にあります。
また、施設利用率の低さについては施設統合について検討しており、課題となっている水道料金の値上げについては検討していく必要があります。</t>
    <rPh sb="0" eb="2">
      <t>キギョウ</t>
    </rPh>
    <rPh sb="2" eb="3">
      <t>サイ</t>
    </rPh>
    <rPh sb="3" eb="5">
      <t>ザンダカ</t>
    </rPh>
    <rPh sb="5" eb="6">
      <t>タイ</t>
    </rPh>
    <rPh sb="6" eb="8">
      <t>キュウスイ</t>
    </rPh>
    <rPh sb="8" eb="10">
      <t>シュウエキ</t>
    </rPh>
    <rPh sb="10" eb="12">
      <t>ヒリツ</t>
    </rPh>
    <rPh sb="13" eb="15">
      <t>ルイジ</t>
    </rPh>
    <rPh sb="15" eb="17">
      <t>ダンタイ</t>
    </rPh>
    <rPh sb="17" eb="20">
      <t>ヘイキンチ</t>
    </rPh>
    <rPh sb="21" eb="22">
      <t>バイ</t>
    </rPh>
    <rPh sb="22" eb="24">
      <t>テイド</t>
    </rPh>
    <rPh sb="25" eb="27">
      <t>ケイジョウ</t>
    </rPh>
    <rPh sb="27" eb="29">
      <t>シュウシ</t>
    </rPh>
    <rPh sb="29" eb="31">
      <t>ヒリツ</t>
    </rPh>
    <rPh sb="32" eb="34">
      <t>リョウキン</t>
    </rPh>
    <rPh sb="34" eb="36">
      <t>カイシュウ</t>
    </rPh>
    <rPh sb="36" eb="37">
      <t>リツ</t>
    </rPh>
    <rPh sb="38" eb="40">
      <t>キュウスイ</t>
    </rPh>
    <rPh sb="40" eb="42">
      <t>ゲンカ</t>
    </rPh>
    <rPh sb="48" eb="49">
      <t>サ</t>
    </rPh>
    <rPh sb="53" eb="54">
      <t>ヒク</t>
    </rPh>
    <rPh sb="55" eb="57">
      <t>ジョウタイ</t>
    </rPh>
    <rPh sb="67" eb="69">
      <t>シセツ</t>
    </rPh>
    <rPh sb="69" eb="72">
      <t>リヨウリツ</t>
    </rPh>
    <rPh sb="73" eb="74">
      <t>ヒク</t>
    </rPh>
    <rPh sb="80" eb="82">
      <t>シセツ</t>
    </rPh>
    <rPh sb="82" eb="84">
      <t>トウゴウ</t>
    </rPh>
    <rPh sb="88" eb="90">
      <t>ケントウ</t>
    </rPh>
    <rPh sb="95" eb="97">
      <t>カダイ</t>
    </rPh>
    <rPh sb="103" eb="105">
      <t>スイドウ</t>
    </rPh>
    <rPh sb="105" eb="107">
      <t>リョウキン</t>
    </rPh>
    <rPh sb="108" eb="110">
      <t>ネア</t>
    </rPh>
    <rPh sb="116" eb="118">
      <t>ケントウ</t>
    </rPh>
    <rPh sb="122" eb="124">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</si>
</sst>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2"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177" fontId="5" fillId="0" borderId="5" xfId="0" applyNumberFormat="1" applyFont="1" applyBorder="1" applyAlignment="1" applyProtection="1">
      <alignment horizontal="center" vertical="center"/>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6"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データ!$EC$6:$EG$6</c:f>
              <c:numCache>
                <c:formatCode>#,##0.00;"△"#,##0.00;"-"</c:formatCode>
                <c:ptCount val="5"/>
                <c:pt idx="0">
                  <c:v>0.73</c:v>
                </c:pt>
                <c:pt idx="1">
                  <c:v>1.73</c:v>
                </c:pt>
                <c:pt idx="2">
                  <c:v>1.07</c:v>
                </c:pt>
                <c:pt idx="3">
                  <c:v>0.1</c:v>
                </c:pt>
                <c:pt idx="4">
                  <c:v>0.38</c:v>
                </c:pt>
              </c:numCache>
            </c:numRef>
          </c:val>
        </c:ser>
        <c:dLbls>
          <c:showLegendKey val="0"/>
          <c:showVal val="0"/>
          <c:showCatName val="0"/>
          <c:showSerName val="0"/>
          <c:showPercent val="0"/>
          <c:showBubbleSize val="0"/>
        </c:dLbls>
        <c:gapWidth val="150"/>
        <c:axId val="242344240"/>
        <c:axId val="2423446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0.61</c:v>
                </c:pt>
                <c:pt idx="1">
                  <c:v>0.5</c:v>
                </c:pt>
                <c:pt idx="2">
                  <c:v>0.6</c:v>
                </c:pt>
                <c:pt idx="3">
                  <c:v>0.71</c:v>
                </c:pt>
                <c:pt idx="4">
                  <c:v>0.68</c:v>
                </c:pt>
              </c:numCache>
            </c:numRef>
          </c:val>
          <c:smooth val="0"/>
        </c:ser>
        <c:dLbls>
          <c:showLegendKey val="0"/>
          <c:showVal val="0"/>
          <c:showCatName val="0"/>
          <c:showSerName val="0"/>
          <c:showPercent val="0"/>
          <c:showBubbleSize val="0"/>
        </c:dLbls>
        <c:marker val="1"/>
        <c:smooth val="0"/>
        <c:axId val="242344240"/>
        <c:axId val="242344624"/>
      </c:lineChart>
      <c:dateAx>
        <c:axId val="242344240"/>
        <c:scaling>
          <c:orientation val="minMax"/>
        </c:scaling>
        <c:delete val="1"/>
        <c:axPos val="b"/>
        <c:numFmt formatCode="ge" sourceLinked="1"/>
        <c:majorTickMark val="none"/>
        <c:minorTickMark val="none"/>
        <c:tickLblPos val="none"/>
        <c:crossAx val="242344624"/>
        <c:crosses val="autoZero"/>
        <c:auto val="1"/>
        <c:lblOffset val="100"/>
        <c:baseTimeUnit val="years"/>
      </c:dateAx>
      <c:valAx>
        <c:axId val="2423446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23442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データ!$CK$6:$CO$6</c:f>
              <c:numCache>
                <c:formatCode>#,##0.00;"△"#,##0.00;"-"</c:formatCode>
                <c:ptCount val="5"/>
                <c:pt idx="0">
                  <c:v>47.01</c:v>
                </c:pt>
                <c:pt idx="1">
                  <c:v>46.37</c:v>
                </c:pt>
                <c:pt idx="2">
                  <c:v>45.69</c:v>
                </c:pt>
                <c:pt idx="3">
                  <c:v>45.74</c:v>
                </c:pt>
                <c:pt idx="4">
                  <c:v>43.83</c:v>
                </c:pt>
              </c:numCache>
            </c:numRef>
          </c:val>
        </c:ser>
        <c:dLbls>
          <c:showLegendKey val="0"/>
          <c:showVal val="0"/>
          <c:showCatName val="0"/>
          <c:showSerName val="0"/>
          <c:showPercent val="0"/>
          <c:showBubbleSize val="0"/>
        </c:dLbls>
        <c:gapWidth val="150"/>
        <c:axId val="243181768"/>
        <c:axId val="2431821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53.5</c:v>
                </c:pt>
                <c:pt idx="1">
                  <c:v>52.9</c:v>
                </c:pt>
                <c:pt idx="2">
                  <c:v>54.51</c:v>
                </c:pt>
                <c:pt idx="3">
                  <c:v>54.47</c:v>
                </c:pt>
                <c:pt idx="4">
                  <c:v>53.61</c:v>
                </c:pt>
              </c:numCache>
            </c:numRef>
          </c:val>
          <c:smooth val="0"/>
        </c:ser>
        <c:dLbls>
          <c:showLegendKey val="0"/>
          <c:showVal val="0"/>
          <c:showCatName val="0"/>
          <c:showSerName val="0"/>
          <c:showPercent val="0"/>
          <c:showBubbleSize val="0"/>
        </c:dLbls>
        <c:marker val="1"/>
        <c:smooth val="0"/>
        <c:axId val="243181768"/>
        <c:axId val="243182160"/>
      </c:lineChart>
      <c:dateAx>
        <c:axId val="243181768"/>
        <c:scaling>
          <c:orientation val="minMax"/>
        </c:scaling>
        <c:delete val="1"/>
        <c:axPos val="b"/>
        <c:numFmt formatCode="ge" sourceLinked="1"/>
        <c:majorTickMark val="none"/>
        <c:minorTickMark val="none"/>
        <c:tickLblPos val="none"/>
        <c:crossAx val="243182160"/>
        <c:crosses val="autoZero"/>
        <c:auto val="1"/>
        <c:lblOffset val="100"/>
        <c:baseTimeUnit val="years"/>
      </c:dateAx>
      <c:valAx>
        <c:axId val="2431821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31817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データ!$CV$6:$CZ$6</c:f>
              <c:numCache>
                <c:formatCode>#,##0.00;"△"#,##0.00;"-"</c:formatCode>
                <c:ptCount val="5"/>
                <c:pt idx="0">
                  <c:v>81.05</c:v>
                </c:pt>
                <c:pt idx="1">
                  <c:v>81.13</c:v>
                </c:pt>
                <c:pt idx="2">
                  <c:v>80.8</c:v>
                </c:pt>
                <c:pt idx="3">
                  <c:v>81.48</c:v>
                </c:pt>
                <c:pt idx="4">
                  <c:v>80.67</c:v>
                </c:pt>
              </c:numCache>
            </c:numRef>
          </c:val>
        </c:ser>
        <c:dLbls>
          <c:showLegendKey val="0"/>
          <c:showVal val="0"/>
          <c:showCatName val="0"/>
          <c:showSerName val="0"/>
          <c:showPercent val="0"/>
          <c:showBubbleSize val="0"/>
        </c:dLbls>
        <c:gapWidth val="150"/>
        <c:axId val="243651232"/>
        <c:axId val="2436516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82.8</c:v>
                </c:pt>
                <c:pt idx="1">
                  <c:v>81.63</c:v>
                </c:pt>
                <c:pt idx="2">
                  <c:v>81.790000000000006</c:v>
                </c:pt>
                <c:pt idx="3">
                  <c:v>81.459999999999994</c:v>
                </c:pt>
                <c:pt idx="4">
                  <c:v>81.31</c:v>
                </c:pt>
              </c:numCache>
            </c:numRef>
          </c:val>
          <c:smooth val="0"/>
        </c:ser>
        <c:dLbls>
          <c:showLegendKey val="0"/>
          <c:showVal val="0"/>
          <c:showCatName val="0"/>
          <c:showSerName val="0"/>
          <c:showPercent val="0"/>
          <c:showBubbleSize val="0"/>
        </c:dLbls>
        <c:marker val="1"/>
        <c:smooth val="0"/>
        <c:axId val="243651232"/>
        <c:axId val="243651624"/>
      </c:lineChart>
      <c:dateAx>
        <c:axId val="243651232"/>
        <c:scaling>
          <c:orientation val="minMax"/>
        </c:scaling>
        <c:delete val="1"/>
        <c:axPos val="b"/>
        <c:numFmt formatCode="ge" sourceLinked="1"/>
        <c:majorTickMark val="none"/>
        <c:minorTickMark val="none"/>
        <c:tickLblPos val="none"/>
        <c:crossAx val="243651624"/>
        <c:crosses val="autoZero"/>
        <c:auto val="1"/>
        <c:lblOffset val="100"/>
        <c:baseTimeUnit val="years"/>
      </c:dateAx>
      <c:valAx>
        <c:axId val="2436516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36512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データ!$W$6:$AA$6</c:f>
              <c:numCache>
                <c:formatCode>#,##0.00;"△"#,##0.00;"-"</c:formatCode>
                <c:ptCount val="5"/>
                <c:pt idx="0">
                  <c:v>102.72</c:v>
                </c:pt>
                <c:pt idx="1">
                  <c:v>103.73</c:v>
                </c:pt>
                <c:pt idx="2">
                  <c:v>102.45</c:v>
                </c:pt>
                <c:pt idx="3">
                  <c:v>105.21</c:v>
                </c:pt>
                <c:pt idx="4">
                  <c:v>99.5</c:v>
                </c:pt>
              </c:numCache>
            </c:numRef>
          </c:val>
        </c:ser>
        <c:dLbls>
          <c:showLegendKey val="0"/>
          <c:showVal val="0"/>
          <c:showCatName val="0"/>
          <c:showSerName val="0"/>
          <c:showPercent val="0"/>
          <c:showBubbleSize val="0"/>
        </c:dLbls>
        <c:gapWidth val="150"/>
        <c:axId val="242872280"/>
        <c:axId val="2428788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111.1</c:v>
                </c:pt>
                <c:pt idx="1">
                  <c:v>109.08</c:v>
                </c:pt>
                <c:pt idx="2">
                  <c:v>108.33</c:v>
                </c:pt>
                <c:pt idx="3">
                  <c:v>107.95</c:v>
                </c:pt>
                <c:pt idx="4">
                  <c:v>109.49</c:v>
                </c:pt>
              </c:numCache>
            </c:numRef>
          </c:val>
          <c:smooth val="0"/>
        </c:ser>
        <c:dLbls>
          <c:showLegendKey val="0"/>
          <c:showVal val="0"/>
          <c:showCatName val="0"/>
          <c:showSerName val="0"/>
          <c:showPercent val="0"/>
          <c:showBubbleSize val="0"/>
        </c:dLbls>
        <c:marker val="1"/>
        <c:smooth val="0"/>
        <c:axId val="242872280"/>
        <c:axId val="242878808"/>
      </c:lineChart>
      <c:dateAx>
        <c:axId val="242872280"/>
        <c:scaling>
          <c:orientation val="minMax"/>
        </c:scaling>
        <c:delete val="1"/>
        <c:axPos val="b"/>
        <c:numFmt formatCode="ge" sourceLinked="1"/>
        <c:majorTickMark val="none"/>
        <c:minorTickMark val="none"/>
        <c:tickLblPos val="none"/>
        <c:crossAx val="242878808"/>
        <c:crosses val="autoZero"/>
        <c:auto val="1"/>
        <c:lblOffset val="100"/>
        <c:baseTimeUnit val="years"/>
      </c:dateAx>
      <c:valAx>
        <c:axId val="24287880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42872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データ!$DG$6:$DK$6</c:f>
              <c:numCache>
                <c:formatCode>#,##0.00;"△"#,##0.00;"-"</c:formatCode>
                <c:ptCount val="5"/>
                <c:pt idx="0">
                  <c:v>26.72</c:v>
                </c:pt>
                <c:pt idx="1">
                  <c:v>27.91</c:v>
                </c:pt>
                <c:pt idx="2">
                  <c:v>28.87</c:v>
                </c:pt>
                <c:pt idx="3">
                  <c:v>29.78</c:v>
                </c:pt>
                <c:pt idx="4">
                  <c:v>41.79</c:v>
                </c:pt>
              </c:numCache>
            </c:numRef>
          </c:val>
        </c:ser>
        <c:dLbls>
          <c:showLegendKey val="0"/>
          <c:showVal val="0"/>
          <c:showCatName val="0"/>
          <c:showSerName val="0"/>
          <c:showPercent val="0"/>
          <c:showBubbleSize val="0"/>
        </c:dLbls>
        <c:gapWidth val="150"/>
        <c:axId val="242833944"/>
        <c:axId val="2429121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35.71</c:v>
                </c:pt>
                <c:pt idx="1">
                  <c:v>37.25</c:v>
                </c:pt>
                <c:pt idx="2">
                  <c:v>37.799999999999997</c:v>
                </c:pt>
                <c:pt idx="3">
                  <c:v>38.520000000000003</c:v>
                </c:pt>
                <c:pt idx="4">
                  <c:v>46.67</c:v>
                </c:pt>
              </c:numCache>
            </c:numRef>
          </c:val>
          <c:smooth val="0"/>
        </c:ser>
        <c:dLbls>
          <c:showLegendKey val="0"/>
          <c:showVal val="0"/>
          <c:showCatName val="0"/>
          <c:showSerName val="0"/>
          <c:showPercent val="0"/>
          <c:showBubbleSize val="0"/>
        </c:dLbls>
        <c:marker val="1"/>
        <c:smooth val="0"/>
        <c:axId val="242833944"/>
        <c:axId val="242912152"/>
      </c:lineChart>
      <c:dateAx>
        <c:axId val="242833944"/>
        <c:scaling>
          <c:orientation val="minMax"/>
        </c:scaling>
        <c:delete val="1"/>
        <c:axPos val="b"/>
        <c:numFmt formatCode="ge" sourceLinked="1"/>
        <c:majorTickMark val="none"/>
        <c:minorTickMark val="none"/>
        <c:tickLblPos val="none"/>
        <c:crossAx val="242912152"/>
        <c:crosses val="autoZero"/>
        <c:auto val="1"/>
        <c:lblOffset val="100"/>
        <c:baseTimeUnit val="years"/>
      </c:dateAx>
      <c:valAx>
        <c:axId val="2429121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28339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データ!$DR$6:$DV$6</c:f>
              <c:numCache>
                <c:formatCode>#,##0.00;"△"#,##0.00;"-"</c:formatCode>
                <c:ptCount val="5"/>
                <c:pt idx="0" formatCode="#,##0.00;&quot;△&quot;#,##0.00">
                  <c:v>0</c:v>
                </c:pt>
                <c:pt idx="1">
                  <c:v>1</c:v>
                </c:pt>
                <c:pt idx="2">
                  <c:v>0.99</c:v>
                </c:pt>
                <c:pt idx="3">
                  <c:v>1.5</c:v>
                </c:pt>
                <c:pt idx="4">
                  <c:v>3.91</c:v>
                </c:pt>
              </c:numCache>
            </c:numRef>
          </c:val>
        </c:ser>
        <c:dLbls>
          <c:showLegendKey val="0"/>
          <c:showVal val="0"/>
          <c:showCatName val="0"/>
          <c:showSerName val="0"/>
          <c:showPercent val="0"/>
          <c:showBubbleSize val="0"/>
        </c:dLbls>
        <c:gapWidth val="150"/>
        <c:axId val="243345736"/>
        <c:axId val="2429626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6.62</c:v>
                </c:pt>
                <c:pt idx="1">
                  <c:v>7.9</c:v>
                </c:pt>
                <c:pt idx="2">
                  <c:v>8.2200000000000006</c:v>
                </c:pt>
                <c:pt idx="3">
                  <c:v>9.43</c:v>
                </c:pt>
                <c:pt idx="4">
                  <c:v>10.029999999999999</c:v>
                </c:pt>
              </c:numCache>
            </c:numRef>
          </c:val>
          <c:smooth val="0"/>
        </c:ser>
        <c:dLbls>
          <c:showLegendKey val="0"/>
          <c:showVal val="0"/>
          <c:showCatName val="0"/>
          <c:showSerName val="0"/>
          <c:showPercent val="0"/>
          <c:showBubbleSize val="0"/>
        </c:dLbls>
        <c:marker val="1"/>
        <c:smooth val="0"/>
        <c:axId val="243345736"/>
        <c:axId val="242962664"/>
      </c:lineChart>
      <c:dateAx>
        <c:axId val="243345736"/>
        <c:scaling>
          <c:orientation val="minMax"/>
        </c:scaling>
        <c:delete val="1"/>
        <c:axPos val="b"/>
        <c:numFmt formatCode="ge" sourceLinked="1"/>
        <c:majorTickMark val="none"/>
        <c:minorTickMark val="none"/>
        <c:tickLblPos val="none"/>
        <c:crossAx val="242962664"/>
        <c:crosses val="autoZero"/>
        <c:auto val="1"/>
        <c:lblOffset val="100"/>
        <c:baseTimeUnit val="years"/>
      </c:dateAx>
      <c:valAx>
        <c:axId val="242962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33457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データ!$AH$6:$AL$6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242963840"/>
        <c:axId val="2429642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17.43</c:v>
                </c:pt>
                <c:pt idx="1">
                  <c:v>16.09</c:v>
                </c:pt>
                <c:pt idx="2">
                  <c:v>15.69</c:v>
                </c:pt>
                <c:pt idx="3">
                  <c:v>13.47</c:v>
                </c:pt>
                <c:pt idx="4">
                  <c:v>9.49</c:v>
                </c:pt>
              </c:numCache>
            </c:numRef>
          </c:val>
          <c:smooth val="0"/>
        </c:ser>
        <c:dLbls>
          <c:showLegendKey val="0"/>
          <c:showVal val="0"/>
          <c:showCatName val="0"/>
          <c:showSerName val="0"/>
          <c:showPercent val="0"/>
          <c:showBubbleSize val="0"/>
        </c:dLbls>
        <c:marker val="1"/>
        <c:smooth val="0"/>
        <c:axId val="242963840"/>
        <c:axId val="242964232"/>
      </c:lineChart>
      <c:dateAx>
        <c:axId val="242963840"/>
        <c:scaling>
          <c:orientation val="minMax"/>
        </c:scaling>
        <c:delete val="1"/>
        <c:axPos val="b"/>
        <c:numFmt formatCode="ge" sourceLinked="1"/>
        <c:majorTickMark val="none"/>
        <c:minorTickMark val="none"/>
        <c:tickLblPos val="none"/>
        <c:crossAx val="242964232"/>
        <c:crosses val="autoZero"/>
        <c:auto val="1"/>
        <c:lblOffset val="100"/>
        <c:baseTimeUnit val="years"/>
      </c:dateAx>
      <c:valAx>
        <c:axId val="24296423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429638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データ!$AS$6:$AW$6</c:f>
              <c:numCache>
                <c:formatCode>#,##0.00;"△"#,##0.00;"-"</c:formatCode>
                <c:ptCount val="5"/>
                <c:pt idx="0">
                  <c:v>1436.51</c:v>
                </c:pt>
                <c:pt idx="1">
                  <c:v>706.64</c:v>
                </c:pt>
                <c:pt idx="2">
                  <c:v>819.01</c:v>
                </c:pt>
                <c:pt idx="3">
                  <c:v>355.74</c:v>
                </c:pt>
                <c:pt idx="4">
                  <c:v>273.55</c:v>
                </c:pt>
              </c:numCache>
            </c:numRef>
          </c:val>
        </c:ser>
        <c:dLbls>
          <c:showLegendKey val="0"/>
          <c:showVal val="0"/>
          <c:showCatName val="0"/>
          <c:showSerName val="0"/>
          <c:showPercent val="0"/>
          <c:showBubbleSize val="0"/>
        </c:dLbls>
        <c:gapWidth val="150"/>
        <c:axId val="242965408"/>
        <c:axId val="2429658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1149.75</c:v>
                </c:pt>
                <c:pt idx="1">
                  <c:v>1128.25</c:v>
                </c:pt>
                <c:pt idx="2">
                  <c:v>1159.4100000000001</c:v>
                </c:pt>
                <c:pt idx="3">
                  <c:v>1081.23</c:v>
                </c:pt>
                <c:pt idx="4">
                  <c:v>406.37</c:v>
                </c:pt>
              </c:numCache>
            </c:numRef>
          </c:val>
          <c:smooth val="0"/>
        </c:ser>
        <c:dLbls>
          <c:showLegendKey val="0"/>
          <c:showVal val="0"/>
          <c:showCatName val="0"/>
          <c:showSerName val="0"/>
          <c:showPercent val="0"/>
          <c:showBubbleSize val="0"/>
        </c:dLbls>
        <c:marker val="1"/>
        <c:smooth val="0"/>
        <c:axId val="242965408"/>
        <c:axId val="242965800"/>
      </c:lineChart>
      <c:dateAx>
        <c:axId val="242965408"/>
        <c:scaling>
          <c:orientation val="minMax"/>
        </c:scaling>
        <c:delete val="1"/>
        <c:axPos val="b"/>
        <c:numFmt formatCode="ge" sourceLinked="1"/>
        <c:majorTickMark val="none"/>
        <c:minorTickMark val="none"/>
        <c:tickLblPos val="none"/>
        <c:crossAx val="242965800"/>
        <c:crosses val="autoZero"/>
        <c:auto val="1"/>
        <c:lblOffset val="100"/>
        <c:baseTimeUnit val="years"/>
      </c:dateAx>
      <c:valAx>
        <c:axId val="24296580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429654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データ!$BD$6:$BH$6</c:f>
              <c:numCache>
                <c:formatCode>#,##0.00;"△"#,##0.00;"-"</c:formatCode>
                <c:ptCount val="5"/>
                <c:pt idx="0">
                  <c:v>835.28</c:v>
                </c:pt>
                <c:pt idx="1">
                  <c:v>827.9</c:v>
                </c:pt>
                <c:pt idx="2">
                  <c:v>825.06</c:v>
                </c:pt>
                <c:pt idx="3">
                  <c:v>835.12</c:v>
                </c:pt>
                <c:pt idx="4">
                  <c:v>865.39</c:v>
                </c:pt>
              </c:numCache>
            </c:numRef>
          </c:val>
        </c:ser>
        <c:dLbls>
          <c:showLegendKey val="0"/>
          <c:showVal val="0"/>
          <c:showCatName val="0"/>
          <c:showSerName val="0"/>
          <c:showPercent val="0"/>
          <c:showBubbleSize val="0"/>
        </c:dLbls>
        <c:gapWidth val="150"/>
        <c:axId val="243381168"/>
        <c:axId val="2433815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462.52</c:v>
                </c:pt>
                <c:pt idx="1">
                  <c:v>474.06</c:v>
                </c:pt>
                <c:pt idx="2">
                  <c:v>458</c:v>
                </c:pt>
                <c:pt idx="3">
                  <c:v>443.13</c:v>
                </c:pt>
                <c:pt idx="4">
                  <c:v>442.54</c:v>
                </c:pt>
              </c:numCache>
            </c:numRef>
          </c:val>
          <c:smooth val="0"/>
        </c:ser>
        <c:dLbls>
          <c:showLegendKey val="0"/>
          <c:showVal val="0"/>
          <c:showCatName val="0"/>
          <c:showSerName val="0"/>
          <c:showPercent val="0"/>
          <c:showBubbleSize val="0"/>
        </c:dLbls>
        <c:marker val="1"/>
        <c:smooth val="0"/>
        <c:axId val="243381168"/>
        <c:axId val="243381560"/>
      </c:lineChart>
      <c:dateAx>
        <c:axId val="243381168"/>
        <c:scaling>
          <c:orientation val="minMax"/>
        </c:scaling>
        <c:delete val="1"/>
        <c:axPos val="b"/>
        <c:numFmt formatCode="ge" sourceLinked="1"/>
        <c:majorTickMark val="none"/>
        <c:minorTickMark val="none"/>
        <c:tickLblPos val="none"/>
        <c:crossAx val="243381560"/>
        <c:crosses val="autoZero"/>
        <c:auto val="1"/>
        <c:lblOffset val="100"/>
        <c:baseTimeUnit val="years"/>
      </c:dateAx>
      <c:valAx>
        <c:axId val="24338156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433811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データ!$BO$6:$BS$6</c:f>
              <c:numCache>
                <c:formatCode>#,##0.00;"△"#,##0.00;"-"</c:formatCode>
                <c:ptCount val="5"/>
                <c:pt idx="0">
                  <c:v>96.82</c:v>
                </c:pt>
                <c:pt idx="1">
                  <c:v>97.28</c:v>
                </c:pt>
                <c:pt idx="2">
                  <c:v>97.39</c:v>
                </c:pt>
                <c:pt idx="3">
                  <c:v>98.68</c:v>
                </c:pt>
                <c:pt idx="4">
                  <c:v>94.65</c:v>
                </c:pt>
              </c:numCache>
            </c:numRef>
          </c:val>
        </c:ser>
        <c:dLbls>
          <c:showLegendKey val="0"/>
          <c:showVal val="0"/>
          <c:showCatName val="0"/>
          <c:showSerName val="0"/>
          <c:showPercent val="0"/>
          <c:showBubbleSize val="0"/>
        </c:dLbls>
        <c:gapWidth val="150"/>
        <c:axId val="243178632"/>
        <c:axId val="2431790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99.71</c:v>
                </c:pt>
                <c:pt idx="1">
                  <c:v>96.62</c:v>
                </c:pt>
                <c:pt idx="2">
                  <c:v>96.27</c:v>
                </c:pt>
                <c:pt idx="3">
                  <c:v>95.4</c:v>
                </c:pt>
                <c:pt idx="4">
                  <c:v>98.6</c:v>
                </c:pt>
              </c:numCache>
            </c:numRef>
          </c:val>
          <c:smooth val="0"/>
        </c:ser>
        <c:dLbls>
          <c:showLegendKey val="0"/>
          <c:showVal val="0"/>
          <c:showCatName val="0"/>
          <c:showSerName val="0"/>
          <c:showPercent val="0"/>
          <c:showBubbleSize val="0"/>
        </c:dLbls>
        <c:marker val="1"/>
        <c:smooth val="0"/>
        <c:axId val="243178632"/>
        <c:axId val="243179024"/>
      </c:lineChart>
      <c:dateAx>
        <c:axId val="243178632"/>
        <c:scaling>
          <c:orientation val="minMax"/>
        </c:scaling>
        <c:delete val="1"/>
        <c:axPos val="b"/>
        <c:numFmt formatCode="ge" sourceLinked="1"/>
        <c:majorTickMark val="none"/>
        <c:minorTickMark val="none"/>
        <c:tickLblPos val="none"/>
        <c:crossAx val="243179024"/>
        <c:crosses val="autoZero"/>
        <c:auto val="1"/>
        <c:lblOffset val="100"/>
        <c:baseTimeUnit val="years"/>
      </c:dateAx>
      <c:valAx>
        <c:axId val="2431790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31786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データ!$BZ$6:$CD$6</c:f>
              <c:numCache>
                <c:formatCode>#,##0.00;"△"#,##0.00;"-"</c:formatCode>
                <c:ptCount val="5"/>
                <c:pt idx="0">
                  <c:v>123.08</c:v>
                </c:pt>
                <c:pt idx="1">
                  <c:v>121.76</c:v>
                </c:pt>
                <c:pt idx="2">
                  <c:v>122.66</c:v>
                </c:pt>
                <c:pt idx="3">
                  <c:v>121.5</c:v>
                </c:pt>
                <c:pt idx="4">
                  <c:v>127.37</c:v>
                </c:pt>
              </c:numCache>
            </c:numRef>
          </c:val>
        </c:ser>
        <c:dLbls>
          <c:showLegendKey val="0"/>
          <c:showVal val="0"/>
          <c:showCatName val="0"/>
          <c:showSerName val="0"/>
          <c:showPercent val="0"/>
          <c:showBubbleSize val="0"/>
        </c:dLbls>
        <c:gapWidth val="150"/>
        <c:axId val="243180200"/>
        <c:axId val="2431805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176.84</c:v>
                </c:pt>
                <c:pt idx="1">
                  <c:v>184.53</c:v>
                </c:pt>
                <c:pt idx="2">
                  <c:v>186.94</c:v>
                </c:pt>
                <c:pt idx="3">
                  <c:v>186.15</c:v>
                </c:pt>
                <c:pt idx="4">
                  <c:v>181.67</c:v>
                </c:pt>
              </c:numCache>
            </c:numRef>
          </c:val>
          <c:smooth val="0"/>
        </c:ser>
        <c:dLbls>
          <c:showLegendKey val="0"/>
          <c:showVal val="0"/>
          <c:showCatName val="0"/>
          <c:showSerName val="0"/>
          <c:showPercent val="0"/>
          <c:showBubbleSize val="0"/>
        </c:dLbls>
        <c:marker val="1"/>
        <c:smooth val="0"/>
        <c:axId val="243180200"/>
        <c:axId val="243180592"/>
      </c:lineChart>
      <c:dateAx>
        <c:axId val="243180200"/>
        <c:scaling>
          <c:orientation val="minMax"/>
        </c:scaling>
        <c:delete val="1"/>
        <c:axPos val="b"/>
        <c:numFmt formatCode="ge" sourceLinked="1"/>
        <c:majorTickMark val="none"/>
        <c:minorTickMark val="none"/>
        <c:tickLblPos val="none"/>
        <c:crossAx val="243180592"/>
        <c:crosses val="autoZero"/>
        <c:auto val="1"/>
        <c:lblOffset val="100"/>
        <c:baseTimeUnit val="years"/>
      </c:dateAx>
      <c:valAx>
        <c:axId val="24318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31802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F4277BC-30E4-4266-91D5-68C1F0E82A31}" type="TxLink">
            <a:rPr kumimoji="1" lang="en-US" altLang="en-US" sz="900" b="0" i="0" u="none" strike="noStrike">
              <a:solidFill>
                <a:srgbClr val="000000"/>
              </a:solidFill>
              <a:latin typeface="ＭＳ ゴシック" pitchFamily="49" charset="-128"/>
              <a:ea typeface="ＭＳ ゴシック" pitchFamily="49" charset="-128"/>
            </a:rPr>
            <a:pPr algn="r"/>
            <a:t>【113.03】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990BA7D-5383-4D16-B738-2ACC3DDDECB8}" type="TxLink">
            <a:rPr kumimoji="1" lang="en-US" altLang="en-US" sz="900" b="0" i="0" u="none" strike="noStrike">
              <a:solidFill>
                <a:srgbClr val="000000"/>
              </a:solidFill>
              <a:latin typeface="ＭＳ ゴシック" pitchFamily="49" charset="-128"/>
              <a:ea typeface="ＭＳ ゴシック" pitchFamily="49" charset="-128"/>
            </a:rPr>
            <a:pPr algn="r"/>
            <a:t>【0.81】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66A214-28B9-4A84-9BCA-9296A62046B3}" type="TxLink">
            <a:rPr kumimoji="1" lang="en-US" altLang="en-US" sz="900" b="0" i="0" u="none" strike="noStrike">
              <a:solidFill>
                <a:srgbClr val="000000"/>
              </a:solidFill>
              <a:latin typeface="ＭＳ ゴシック" pitchFamily="49" charset="-128"/>
              <a:ea typeface="ＭＳ ゴシック" pitchFamily="49" charset="-128"/>
            </a:rPr>
            <a:pPr algn="r"/>
            <a:t>【264.16】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74AD17-A8AA-4A7D-877C-84A3EFA23F0F}" type="TxLink">
            <a:rPr kumimoji="1" lang="en-US" altLang="en-US" sz="900" b="0" i="0" u="none" strike="noStrike">
              <a:solidFill>
                <a:srgbClr val="000000"/>
              </a:solidFill>
              <a:latin typeface="ＭＳ ゴシック" pitchFamily="49" charset="-128"/>
              <a:ea typeface="ＭＳ ゴシック" pitchFamily="49" charset="-128"/>
            </a:rPr>
            <a:pPr algn="r"/>
            <a:t>【283.72】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CC22578-84EF-4AF0-A669-91BFA51E54A0}" type="TxLink">
            <a:rPr kumimoji="1" lang="en-US" altLang="en-US" sz="900" b="0" i="0" u="none" strike="noStrike">
              <a:solidFill>
                <a:srgbClr val="000000"/>
              </a:solidFill>
              <a:latin typeface="ＭＳ ゴシック" pitchFamily="49" charset="-128"/>
              <a:ea typeface="ＭＳ ゴシック" pitchFamily="49" charset="-128"/>
            </a:rPr>
            <a:pPr algn="r"/>
            <a:t>【89.78】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46DF1C0-86AA-4484-B256-AD295D1C35A4}" type="TxLink">
            <a:rPr kumimoji="1" lang="en-US" altLang="en-US" sz="900" b="0" i="0" u="none" strike="noStrike">
              <a:solidFill>
                <a:srgbClr val="000000"/>
              </a:solidFill>
              <a:latin typeface="ＭＳ ゴシック" pitchFamily="49" charset="-128"/>
              <a:ea typeface="ＭＳ ゴシック" pitchFamily="49" charset="-128"/>
            </a:rPr>
            <a:pPr algn="r"/>
            <a:t>【59.80】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3797F-8967-4D45-88BC-7E0167109468}" type="TxLink">
            <a:rPr kumimoji="1" lang="en-US" altLang="en-US" sz="900" b="0" i="0" u="none" strike="noStrike">
              <a:solidFill>
                <a:srgbClr val="000000"/>
              </a:solidFill>
              <a:latin typeface="ＭＳ ゴシック" pitchFamily="49" charset="-128"/>
              <a:ea typeface="ＭＳ ゴシック" pitchFamily="49" charset="-128"/>
            </a:rPr>
            <a:pPr algn="r"/>
            <a:t>【164.21】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617DBF7-5CBA-41A3-9146-B0CD9746B61B}" type="TxLink">
            <a:rPr kumimoji="1" lang="en-US" altLang="en-US" sz="900" b="0" i="0" u="none" strike="noStrike">
              <a:solidFill>
                <a:srgbClr val="000000"/>
              </a:solidFill>
              <a:latin typeface="ＭＳ ゴシック" pitchFamily="49" charset="-128"/>
              <a:ea typeface="ＭＳ ゴシック" pitchFamily="49" charset="-128"/>
            </a:rPr>
            <a:pPr algn="r"/>
            <a:t>【104.60】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645B2BB-AEB8-413B-AF84-0D917C8F8EDD}" type="TxLink">
            <a:rPr kumimoji="1" lang="en-US" altLang="en-US" sz="900" b="0" i="0" u="none" strike="noStrike">
              <a:solidFill>
                <a:srgbClr val="000000"/>
              </a:solidFill>
              <a:latin typeface="ＭＳ ゴシック" pitchFamily="49" charset="-128"/>
              <a:ea typeface="ＭＳ ゴシック" pitchFamily="49" charset="-128"/>
            </a:rPr>
            <a:pPr algn="r"/>
            <a:t>【46.31】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502B9EF-0D34-4E94-A43C-AC932C6E7555}" type="TxLink">
            <a:rPr kumimoji="1" lang="en-US" altLang="en-US" sz="900" b="0" i="0" u="none" strike="noStrike">
              <a:solidFill>
                <a:srgbClr val="000000"/>
              </a:solidFill>
              <a:latin typeface="ＭＳ ゴシック" pitchFamily="49" charset="-128"/>
              <a:ea typeface="ＭＳ ゴシック" pitchFamily="49" charset="-128"/>
            </a:rPr>
            <a:pPr algn="r"/>
            <a:t>【12.42】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E6593F-6AF7-48F0-B495-69F2A3E56559}" type="TxLink">
            <a:rPr kumimoji="1" lang="en-US" altLang="en-US" sz="900" b="0" i="0" u="none" strike="noStrike">
              <a:solidFill>
                <a:srgbClr val="000000"/>
              </a:solidFill>
              <a:latin typeface="ＭＳ ゴシック" pitchFamily="49" charset="-128"/>
              <a:ea typeface="ＭＳ ゴシック" pitchFamily="49" charset="-128"/>
            </a:rPr>
            <a:pPr algn="r"/>
            <a:t>【0.78】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topLeftCell="O1" zoomScaleNormal="100" workbookViewId="0">
      <selection activeCell="BL45" sqref="BL45:BZ46"/>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7" t="s">
        <v>0</v>
      </c>
      <c r="C2" s="77"/>
      <c r="D2" s="77"/>
      <c r="E2" s="77"/>
      <c r="F2" s="77"/>
      <c r="G2" s="77"/>
      <c r="H2" s="77"/>
      <c r="I2" s="77"/>
      <c r="J2" s="77"/>
      <c r="K2" s="77"/>
      <c r="L2" s="77"/>
      <c r="M2" s="77"/>
      <c r="N2" s="77"/>
      <c r="O2" s="77"/>
      <c r="P2" s="77"/>
      <c r="Q2" s="77"/>
      <c r="R2" s="77"/>
      <c r="S2" s="77"/>
      <c r="T2" s="77"/>
      <c r="U2" s="77"/>
      <c r="V2" s="77"/>
      <c r="W2" s="77"/>
      <c r="X2" s="77"/>
      <c r="Y2" s="77"/>
      <c r="Z2" s="77"/>
      <c r="AA2" s="77"/>
      <c r="AB2" s="77"/>
      <c r="AC2" s="77"/>
      <c r="AD2" s="77"/>
      <c r="AE2" s="77"/>
      <c r="AF2" s="77"/>
      <c r="AG2" s="77"/>
      <c r="AH2" s="77"/>
      <c r="AI2" s="77"/>
      <c r="AJ2" s="77"/>
      <c r="AK2" s="77"/>
      <c r="AL2" s="77"/>
      <c r="AM2" s="77"/>
      <c r="AN2" s="77"/>
      <c r="AO2" s="77"/>
      <c r="AP2" s="77"/>
      <c r="AQ2" s="77"/>
      <c r="AR2" s="77"/>
      <c r="AS2" s="77"/>
      <c r="AT2" s="77"/>
      <c r="AU2" s="77"/>
      <c r="AV2" s="77"/>
      <c r="AW2" s="77"/>
      <c r="AX2" s="77"/>
      <c r="AY2" s="77"/>
      <c r="AZ2" s="77"/>
      <c r="BA2" s="77"/>
      <c r="BB2" s="77"/>
      <c r="BC2" s="77"/>
      <c r="BD2" s="77"/>
      <c r="BE2" s="77"/>
      <c r="BF2" s="77"/>
      <c r="BG2" s="77"/>
      <c r="BH2" s="77"/>
      <c r="BI2" s="77"/>
      <c r="BJ2" s="77"/>
      <c r="BK2" s="77"/>
      <c r="BL2" s="77"/>
      <c r="BM2" s="77"/>
      <c r="BN2" s="77"/>
      <c r="BO2" s="77"/>
      <c r="BP2" s="77"/>
      <c r="BQ2" s="77"/>
      <c r="BR2" s="77"/>
      <c r="BS2" s="77"/>
      <c r="BT2" s="77"/>
      <c r="BU2" s="77"/>
      <c r="BV2" s="77"/>
      <c r="BW2" s="77"/>
      <c r="BX2" s="77"/>
      <c r="BY2" s="77"/>
      <c r="BZ2" s="77"/>
    </row>
    <row r="3" spans="1:78" ht="9.75" customHeight="1">
      <c r="A3" s="2"/>
      <c r="B3" s="77"/>
      <c r="C3" s="77"/>
      <c r="D3" s="77"/>
      <c r="E3" s="77"/>
      <c r="F3" s="77"/>
      <c r="G3" s="77"/>
      <c r="H3" s="77"/>
      <c r="I3" s="77"/>
      <c r="J3" s="77"/>
      <c r="K3" s="77"/>
      <c r="L3" s="77"/>
      <c r="M3" s="77"/>
      <c r="N3" s="77"/>
      <c r="O3" s="77"/>
      <c r="P3" s="77"/>
      <c r="Q3" s="77"/>
      <c r="R3" s="77"/>
      <c r="S3" s="77"/>
      <c r="T3" s="77"/>
      <c r="U3" s="77"/>
      <c r="V3" s="77"/>
      <c r="W3" s="77"/>
      <c r="X3" s="77"/>
      <c r="Y3" s="77"/>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row>
    <row r="4" spans="1:78" ht="9.75" customHeight="1">
      <c r="A4" s="2"/>
      <c r="B4" s="77"/>
      <c r="C4" s="77"/>
      <c r="D4" s="77"/>
      <c r="E4" s="77"/>
      <c r="F4" s="77"/>
      <c r="G4" s="77"/>
      <c r="H4" s="77"/>
      <c r="I4" s="77"/>
      <c r="J4" s="77"/>
      <c r="K4" s="77"/>
      <c r="L4" s="77"/>
      <c r="M4" s="77"/>
      <c r="N4" s="77"/>
      <c r="O4" s="77"/>
      <c r="P4" s="77"/>
      <c r="Q4" s="77"/>
      <c r="R4" s="77"/>
      <c r="S4" s="77"/>
      <c r="T4" s="77"/>
      <c r="U4" s="77"/>
      <c r="V4" s="77"/>
      <c r="W4" s="77"/>
      <c r="X4" s="77"/>
      <c r="Y4" s="77"/>
      <c r="Z4" s="77"/>
      <c r="AA4" s="77"/>
      <c r="AB4" s="77"/>
      <c r="AC4" s="77"/>
      <c r="AD4" s="77"/>
      <c r="AE4" s="77"/>
      <c r="AF4" s="77"/>
      <c r="AG4" s="77"/>
      <c r="AH4" s="77"/>
      <c r="AI4" s="77"/>
      <c r="AJ4" s="77"/>
      <c r="AK4" s="77"/>
      <c r="AL4" s="77"/>
      <c r="AM4" s="77"/>
      <c r="AN4" s="77"/>
      <c r="AO4" s="77"/>
      <c r="AP4" s="77"/>
      <c r="AQ4" s="77"/>
      <c r="AR4" s="77"/>
      <c r="AS4" s="77"/>
      <c r="AT4" s="77"/>
      <c r="AU4" s="77"/>
      <c r="AV4" s="77"/>
      <c r="AW4" s="77"/>
      <c r="AX4" s="77"/>
      <c r="AY4" s="77"/>
      <c r="AZ4" s="77"/>
      <c r="BA4" s="77"/>
      <c r="BB4" s="77"/>
      <c r="BC4" s="77"/>
      <c r="BD4" s="77"/>
      <c r="BE4" s="77"/>
      <c r="BF4" s="77"/>
      <c r="BG4" s="77"/>
      <c r="BH4" s="77"/>
      <c r="BI4" s="77"/>
      <c r="BJ4" s="77"/>
      <c r="BK4" s="77"/>
      <c r="BL4" s="77"/>
      <c r="BM4" s="77"/>
      <c r="BN4" s="77"/>
      <c r="BO4" s="77"/>
      <c r="BP4" s="77"/>
      <c r="BQ4" s="77"/>
      <c r="BR4" s="77"/>
      <c r="BS4" s="77"/>
      <c r="BT4" s="77"/>
      <c r="BU4" s="77"/>
      <c r="BV4" s="77"/>
      <c r="BW4" s="77"/>
      <c r="BX4" s="77"/>
      <c r="BY4" s="77"/>
      <c r="BZ4" s="77"/>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8" t="str">
        <f>データ!H6</f>
        <v>高知県　黒潮町</v>
      </c>
      <c r="C6" s="78"/>
      <c r="D6" s="78"/>
      <c r="E6" s="78"/>
      <c r="F6" s="78"/>
      <c r="G6" s="78"/>
      <c r="H6" s="78"/>
      <c r="I6" s="78"/>
      <c r="J6" s="78"/>
      <c r="K6" s="78"/>
      <c r="L6" s="78"/>
      <c r="M6" s="78"/>
      <c r="N6" s="78"/>
      <c r="O6" s="78"/>
      <c r="P6" s="78"/>
      <c r="Q6" s="78"/>
      <c r="R6" s="78"/>
      <c r="S6" s="78"/>
      <c r="T6" s="78"/>
      <c r="U6" s="78"/>
      <c r="V6" s="78"/>
      <c r="W6" s="78"/>
      <c r="X6" s="78"/>
      <c r="Y6" s="78"/>
      <c r="Z6" s="78"/>
      <c r="AA6" s="78"/>
      <c r="AB6" s="78"/>
      <c r="AC6" s="78"/>
      <c r="AD6" s="78"/>
      <c r="AE6" s="78"/>
      <c r="AF6" s="78"/>
      <c r="AG6" s="78"/>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79" t="s">
        <v>1</v>
      </c>
      <c r="C7" s="80"/>
      <c r="D7" s="80"/>
      <c r="E7" s="80"/>
      <c r="F7" s="80"/>
      <c r="G7" s="80"/>
      <c r="H7" s="80"/>
      <c r="I7" s="81"/>
      <c r="J7" s="79" t="s">
        <v>2</v>
      </c>
      <c r="K7" s="80"/>
      <c r="L7" s="80"/>
      <c r="M7" s="80"/>
      <c r="N7" s="80"/>
      <c r="O7" s="80"/>
      <c r="P7" s="80"/>
      <c r="Q7" s="81"/>
      <c r="R7" s="79" t="s">
        <v>3</v>
      </c>
      <c r="S7" s="80"/>
      <c r="T7" s="80"/>
      <c r="U7" s="80"/>
      <c r="V7" s="80"/>
      <c r="W7" s="80"/>
      <c r="X7" s="80"/>
      <c r="Y7" s="81"/>
      <c r="Z7" s="79" t="s">
        <v>4</v>
      </c>
      <c r="AA7" s="80"/>
      <c r="AB7" s="80"/>
      <c r="AC7" s="80"/>
      <c r="AD7" s="80"/>
      <c r="AE7" s="80"/>
      <c r="AF7" s="80"/>
      <c r="AG7" s="81"/>
      <c r="AH7" s="3"/>
      <c r="AI7" s="79" t="s">
        <v>5</v>
      </c>
      <c r="AJ7" s="80"/>
      <c r="AK7" s="80"/>
      <c r="AL7" s="80"/>
      <c r="AM7" s="80"/>
      <c r="AN7" s="80"/>
      <c r="AO7" s="80"/>
      <c r="AP7" s="81"/>
      <c r="AQ7" s="68" t="s">
        <v>6</v>
      </c>
      <c r="AR7" s="68"/>
      <c r="AS7" s="68"/>
      <c r="AT7" s="68"/>
      <c r="AU7" s="68"/>
      <c r="AV7" s="68"/>
      <c r="AW7" s="68"/>
      <c r="AX7" s="68"/>
      <c r="AY7" s="68" t="s">
        <v>7</v>
      </c>
      <c r="AZ7" s="68"/>
      <c r="BA7" s="68"/>
      <c r="BB7" s="68"/>
      <c r="BC7" s="68"/>
      <c r="BD7" s="68"/>
      <c r="BE7" s="68"/>
      <c r="BF7" s="68"/>
      <c r="BG7" s="3"/>
      <c r="BH7" s="3"/>
      <c r="BI7" s="3"/>
      <c r="BJ7" s="3"/>
      <c r="BK7" s="3"/>
      <c r="BL7" s="4" t="s">
        <v>8</v>
      </c>
      <c r="BM7" s="5"/>
      <c r="BN7" s="5"/>
      <c r="BO7" s="5"/>
      <c r="BP7" s="5"/>
      <c r="BQ7" s="5"/>
      <c r="BR7" s="5"/>
      <c r="BS7" s="5"/>
      <c r="BT7" s="5"/>
      <c r="BU7" s="5"/>
      <c r="BV7" s="5"/>
      <c r="BW7" s="5"/>
      <c r="BX7" s="5"/>
      <c r="BY7" s="6"/>
    </row>
    <row r="8" spans="1:78" ht="18.75" customHeight="1">
      <c r="A8" s="2"/>
      <c r="B8" s="71" t="str">
        <f>データ!I6</f>
        <v>法適用</v>
      </c>
      <c r="C8" s="72"/>
      <c r="D8" s="72"/>
      <c r="E8" s="72"/>
      <c r="F8" s="72"/>
      <c r="G8" s="72"/>
      <c r="H8" s="72"/>
      <c r="I8" s="73"/>
      <c r="J8" s="71" t="str">
        <f>データ!J6</f>
        <v>水道事業</v>
      </c>
      <c r="K8" s="72"/>
      <c r="L8" s="72"/>
      <c r="M8" s="72"/>
      <c r="N8" s="72"/>
      <c r="O8" s="72"/>
      <c r="P8" s="72"/>
      <c r="Q8" s="73"/>
      <c r="R8" s="71" t="str">
        <f>データ!K6</f>
        <v>末端給水事業</v>
      </c>
      <c r="S8" s="72"/>
      <c r="T8" s="72"/>
      <c r="U8" s="72"/>
      <c r="V8" s="72"/>
      <c r="W8" s="72"/>
      <c r="X8" s="72"/>
      <c r="Y8" s="73"/>
      <c r="Z8" s="71" t="str">
        <f>データ!L6</f>
        <v>A7</v>
      </c>
      <c r="AA8" s="72"/>
      <c r="AB8" s="72"/>
      <c r="AC8" s="72"/>
      <c r="AD8" s="72"/>
      <c r="AE8" s="72"/>
      <c r="AF8" s="72"/>
      <c r="AG8" s="73"/>
      <c r="AH8" s="3"/>
      <c r="AI8" s="74">
        <f>データ!Q6</f>
        <v>12137</v>
      </c>
      <c r="AJ8" s="75"/>
      <c r="AK8" s="75"/>
      <c r="AL8" s="75"/>
      <c r="AM8" s="75"/>
      <c r="AN8" s="75"/>
      <c r="AO8" s="75"/>
      <c r="AP8" s="76"/>
      <c r="AQ8" s="57">
        <f>データ!R6</f>
        <v>188.58</v>
      </c>
      <c r="AR8" s="57"/>
      <c r="AS8" s="57"/>
      <c r="AT8" s="57"/>
      <c r="AU8" s="57"/>
      <c r="AV8" s="57"/>
      <c r="AW8" s="57"/>
      <c r="AX8" s="57"/>
      <c r="AY8" s="57">
        <f>データ!S6</f>
        <v>64.36</v>
      </c>
      <c r="AZ8" s="57"/>
      <c r="BA8" s="57"/>
      <c r="BB8" s="57"/>
      <c r="BC8" s="57"/>
      <c r="BD8" s="57"/>
      <c r="BE8" s="57"/>
      <c r="BF8" s="57"/>
      <c r="BG8" s="3"/>
      <c r="BH8" s="3"/>
      <c r="BI8" s="3"/>
      <c r="BJ8" s="3"/>
      <c r="BK8" s="3"/>
      <c r="BL8" s="66" t="s">
        <v>9</v>
      </c>
      <c r="BM8" s="67"/>
      <c r="BN8" s="7" t="s">
        <v>10</v>
      </c>
      <c r="BO8" s="8"/>
      <c r="BP8" s="8"/>
      <c r="BQ8" s="8"/>
      <c r="BR8" s="8"/>
      <c r="BS8" s="8"/>
      <c r="BT8" s="8"/>
      <c r="BU8" s="8"/>
      <c r="BV8" s="8"/>
      <c r="BW8" s="8"/>
      <c r="BX8" s="8"/>
      <c r="BY8" s="9"/>
    </row>
    <row r="9" spans="1:78" ht="18.75" customHeight="1">
      <c r="A9" s="2"/>
      <c r="B9" s="68" t="s">
        <v>11</v>
      </c>
      <c r="C9" s="68"/>
      <c r="D9" s="68"/>
      <c r="E9" s="68"/>
      <c r="F9" s="68"/>
      <c r="G9" s="68"/>
      <c r="H9" s="68"/>
      <c r="I9" s="68"/>
      <c r="J9" s="68" t="s">
        <v>12</v>
      </c>
      <c r="K9" s="68"/>
      <c r="L9" s="68"/>
      <c r="M9" s="68"/>
      <c r="N9" s="68"/>
      <c r="O9" s="68"/>
      <c r="P9" s="68"/>
      <c r="Q9" s="68"/>
      <c r="R9" s="68" t="s">
        <v>13</v>
      </c>
      <c r="S9" s="68"/>
      <c r="T9" s="68"/>
      <c r="U9" s="68"/>
      <c r="V9" s="68"/>
      <c r="W9" s="68"/>
      <c r="X9" s="68"/>
      <c r="Y9" s="68"/>
      <c r="Z9" s="68" t="s">
        <v>14</v>
      </c>
      <c r="AA9" s="68"/>
      <c r="AB9" s="68"/>
      <c r="AC9" s="68"/>
      <c r="AD9" s="68"/>
      <c r="AE9" s="68"/>
      <c r="AF9" s="68"/>
      <c r="AG9" s="68"/>
      <c r="AH9" s="3"/>
      <c r="AI9" s="68" t="s">
        <v>15</v>
      </c>
      <c r="AJ9" s="68"/>
      <c r="AK9" s="68"/>
      <c r="AL9" s="68"/>
      <c r="AM9" s="68"/>
      <c r="AN9" s="68"/>
      <c r="AO9" s="68"/>
      <c r="AP9" s="68"/>
      <c r="AQ9" s="68" t="s">
        <v>16</v>
      </c>
      <c r="AR9" s="68"/>
      <c r="AS9" s="68"/>
      <c r="AT9" s="68"/>
      <c r="AU9" s="68"/>
      <c r="AV9" s="68"/>
      <c r="AW9" s="68"/>
      <c r="AX9" s="68"/>
      <c r="AY9" s="68" t="s">
        <v>17</v>
      </c>
      <c r="AZ9" s="68"/>
      <c r="BA9" s="68"/>
      <c r="BB9" s="68"/>
      <c r="BC9" s="68"/>
      <c r="BD9" s="68"/>
      <c r="BE9" s="68"/>
      <c r="BF9" s="68"/>
      <c r="BG9" s="3"/>
      <c r="BH9" s="3"/>
      <c r="BI9" s="3"/>
      <c r="BJ9" s="3"/>
      <c r="BK9" s="3"/>
      <c r="BL9" s="69" t="s">
        <v>18</v>
      </c>
      <c r="BM9" s="70"/>
      <c r="BN9" s="10" t="s">
        <v>19</v>
      </c>
      <c r="BO9" s="11"/>
      <c r="BP9" s="11"/>
      <c r="BQ9" s="11"/>
      <c r="BR9" s="11"/>
      <c r="BS9" s="11"/>
      <c r="BT9" s="11"/>
      <c r="BU9" s="11"/>
      <c r="BV9" s="11"/>
      <c r="BW9" s="11"/>
      <c r="BX9" s="11"/>
      <c r="BY9" s="12"/>
    </row>
    <row r="10" spans="1:78" ht="18.75" customHeight="1">
      <c r="A10" s="2"/>
      <c r="B10" s="57" t="str">
        <f>データ!M6</f>
        <v>-</v>
      </c>
      <c r="C10" s="57"/>
      <c r="D10" s="57"/>
      <c r="E10" s="57"/>
      <c r="F10" s="57"/>
      <c r="G10" s="57"/>
      <c r="H10" s="57"/>
      <c r="I10" s="57"/>
      <c r="J10" s="57">
        <f>データ!N6</f>
        <v>53.6</v>
      </c>
      <c r="K10" s="57"/>
      <c r="L10" s="57"/>
      <c r="M10" s="57"/>
      <c r="N10" s="57"/>
      <c r="O10" s="57"/>
      <c r="P10" s="57"/>
      <c r="Q10" s="57"/>
      <c r="R10" s="57">
        <f>データ!O6</f>
        <v>98.74</v>
      </c>
      <c r="S10" s="57"/>
      <c r="T10" s="57"/>
      <c r="U10" s="57"/>
      <c r="V10" s="57"/>
      <c r="W10" s="57"/>
      <c r="X10" s="57"/>
      <c r="Y10" s="57"/>
      <c r="Z10" s="65">
        <f>データ!P6</f>
        <v>2270</v>
      </c>
      <c r="AA10" s="65"/>
      <c r="AB10" s="65"/>
      <c r="AC10" s="65"/>
      <c r="AD10" s="65"/>
      <c r="AE10" s="65"/>
      <c r="AF10" s="65"/>
      <c r="AG10" s="65"/>
      <c r="AH10" s="2"/>
      <c r="AI10" s="65">
        <f>データ!T6</f>
        <v>11927</v>
      </c>
      <c r="AJ10" s="65"/>
      <c r="AK10" s="65"/>
      <c r="AL10" s="65"/>
      <c r="AM10" s="65"/>
      <c r="AN10" s="65"/>
      <c r="AO10" s="65"/>
      <c r="AP10" s="65"/>
      <c r="AQ10" s="57">
        <f>データ!U6</f>
        <v>228.76</v>
      </c>
      <c r="AR10" s="57"/>
      <c r="AS10" s="57"/>
      <c r="AT10" s="57"/>
      <c r="AU10" s="57"/>
      <c r="AV10" s="57"/>
      <c r="AW10" s="57"/>
      <c r="AX10" s="57"/>
      <c r="AY10" s="57">
        <f>データ!V6</f>
        <v>52.14</v>
      </c>
      <c r="AZ10" s="57"/>
      <c r="BA10" s="57"/>
      <c r="BB10" s="57"/>
      <c r="BC10" s="57"/>
      <c r="BD10" s="57"/>
      <c r="BE10" s="57"/>
      <c r="BF10" s="57"/>
      <c r="BG10" s="2"/>
      <c r="BH10" s="2"/>
      <c r="BI10" s="2"/>
      <c r="BJ10" s="2"/>
      <c r="BK10" s="2"/>
      <c r="BL10" s="58" t="s">
        <v>20</v>
      </c>
      <c r="BM10" s="59"/>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22</v>
      </c>
      <c r="BM11" s="60"/>
      <c r="BN11" s="60"/>
      <c r="BO11" s="60"/>
      <c r="BP11" s="60"/>
      <c r="BQ11" s="60"/>
      <c r="BR11" s="60"/>
      <c r="BS11" s="60"/>
      <c r="BT11" s="60"/>
      <c r="BU11" s="60"/>
      <c r="BV11" s="60"/>
      <c r="BW11" s="60"/>
      <c r="BX11" s="60"/>
      <c r="BY11" s="60"/>
      <c r="BZ11" s="60"/>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c r="A14" s="2"/>
      <c r="B14" s="62" t="s">
        <v>23</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41" t="s">
        <v>24</v>
      </c>
      <c r="BM14" s="42"/>
      <c r="BN14" s="42"/>
      <c r="BO14" s="42"/>
      <c r="BP14" s="42"/>
      <c r="BQ14" s="42"/>
      <c r="BR14" s="42"/>
      <c r="BS14" s="42"/>
      <c r="BT14" s="42"/>
      <c r="BU14" s="42"/>
      <c r="BV14" s="42"/>
      <c r="BW14" s="42"/>
      <c r="BX14" s="42"/>
      <c r="BY14" s="42"/>
      <c r="BZ14" s="43"/>
    </row>
    <row r="15" spans="1:78" ht="13.5" customHeight="1">
      <c r="A15" s="2"/>
      <c r="B15" s="54"/>
      <c r="C15" s="55"/>
      <c r="D15" s="55"/>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5"/>
      <c r="AP15" s="55"/>
      <c r="AQ15" s="55"/>
      <c r="AR15" s="55"/>
      <c r="AS15" s="55"/>
      <c r="AT15" s="55"/>
      <c r="AU15" s="55"/>
      <c r="AV15" s="55"/>
      <c r="AW15" s="55"/>
      <c r="AX15" s="55"/>
      <c r="AY15" s="55"/>
      <c r="AZ15" s="55"/>
      <c r="BA15" s="55"/>
      <c r="BB15" s="55"/>
      <c r="BC15" s="55"/>
      <c r="BD15" s="55"/>
      <c r="BE15" s="55"/>
      <c r="BF15" s="55"/>
      <c r="BG15" s="55"/>
      <c r="BH15" s="55"/>
      <c r="BI15" s="55"/>
      <c r="BJ15" s="56"/>
      <c r="BK15" s="2"/>
      <c r="BL15" s="44"/>
      <c r="BM15" s="45"/>
      <c r="BN15" s="45"/>
      <c r="BO15" s="45"/>
      <c r="BP15" s="45"/>
      <c r="BQ15" s="45"/>
      <c r="BR15" s="45"/>
      <c r="BS15" s="45"/>
      <c r="BT15" s="45"/>
      <c r="BU15" s="45"/>
      <c r="BV15" s="45"/>
      <c r="BW15" s="45"/>
      <c r="BX15" s="45"/>
      <c r="BY15" s="45"/>
      <c r="BZ15" s="46"/>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7" t="s">
        <v>106</v>
      </c>
      <c r="BM16" s="48"/>
      <c r="BN16" s="48"/>
      <c r="BO16" s="48"/>
      <c r="BP16" s="48"/>
      <c r="BQ16" s="48"/>
      <c r="BR16" s="48"/>
      <c r="BS16" s="48"/>
      <c r="BT16" s="48"/>
      <c r="BU16" s="48"/>
      <c r="BV16" s="48"/>
      <c r="BW16" s="48"/>
      <c r="BX16" s="48"/>
      <c r="BY16" s="48"/>
      <c r="BZ16" s="49"/>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7"/>
      <c r="BM17" s="48"/>
      <c r="BN17" s="48"/>
      <c r="BO17" s="48"/>
      <c r="BP17" s="48"/>
      <c r="BQ17" s="48"/>
      <c r="BR17" s="48"/>
      <c r="BS17" s="48"/>
      <c r="BT17" s="48"/>
      <c r="BU17" s="48"/>
      <c r="BV17" s="48"/>
      <c r="BW17" s="48"/>
      <c r="BX17" s="48"/>
      <c r="BY17" s="48"/>
      <c r="BZ17" s="49"/>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7"/>
      <c r="BM18" s="48"/>
      <c r="BN18" s="48"/>
      <c r="BO18" s="48"/>
      <c r="BP18" s="48"/>
      <c r="BQ18" s="48"/>
      <c r="BR18" s="48"/>
      <c r="BS18" s="48"/>
      <c r="BT18" s="48"/>
      <c r="BU18" s="48"/>
      <c r="BV18" s="48"/>
      <c r="BW18" s="48"/>
      <c r="BX18" s="48"/>
      <c r="BY18" s="48"/>
      <c r="BZ18" s="49"/>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7"/>
      <c r="BM19" s="48"/>
      <c r="BN19" s="48"/>
      <c r="BO19" s="48"/>
      <c r="BP19" s="48"/>
      <c r="BQ19" s="48"/>
      <c r="BR19" s="48"/>
      <c r="BS19" s="48"/>
      <c r="BT19" s="48"/>
      <c r="BU19" s="48"/>
      <c r="BV19" s="48"/>
      <c r="BW19" s="48"/>
      <c r="BX19" s="48"/>
      <c r="BY19" s="48"/>
      <c r="BZ19" s="49"/>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7"/>
      <c r="BM20" s="48"/>
      <c r="BN20" s="48"/>
      <c r="BO20" s="48"/>
      <c r="BP20" s="48"/>
      <c r="BQ20" s="48"/>
      <c r="BR20" s="48"/>
      <c r="BS20" s="48"/>
      <c r="BT20" s="48"/>
      <c r="BU20" s="48"/>
      <c r="BV20" s="48"/>
      <c r="BW20" s="48"/>
      <c r="BX20" s="48"/>
      <c r="BY20" s="48"/>
      <c r="BZ20" s="49"/>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7"/>
      <c r="BM21" s="48"/>
      <c r="BN21" s="48"/>
      <c r="BO21" s="48"/>
      <c r="BP21" s="48"/>
      <c r="BQ21" s="48"/>
      <c r="BR21" s="48"/>
      <c r="BS21" s="48"/>
      <c r="BT21" s="48"/>
      <c r="BU21" s="48"/>
      <c r="BV21" s="48"/>
      <c r="BW21" s="48"/>
      <c r="BX21" s="48"/>
      <c r="BY21" s="48"/>
      <c r="BZ21" s="49"/>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7"/>
      <c r="BM22" s="48"/>
      <c r="BN22" s="48"/>
      <c r="BO22" s="48"/>
      <c r="BP22" s="48"/>
      <c r="BQ22" s="48"/>
      <c r="BR22" s="48"/>
      <c r="BS22" s="48"/>
      <c r="BT22" s="48"/>
      <c r="BU22" s="48"/>
      <c r="BV22" s="48"/>
      <c r="BW22" s="48"/>
      <c r="BX22" s="48"/>
      <c r="BY22" s="48"/>
      <c r="BZ22" s="49"/>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7"/>
      <c r="BM23" s="48"/>
      <c r="BN23" s="48"/>
      <c r="BO23" s="48"/>
      <c r="BP23" s="48"/>
      <c r="BQ23" s="48"/>
      <c r="BR23" s="48"/>
      <c r="BS23" s="48"/>
      <c r="BT23" s="48"/>
      <c r="BU23" s="48"/>
      <c r="BV23" s="48"/>
      <c r="BW23" s="48"/>
      <c r="BX23" s="48"/>
      <c r="BY23" s="48"/>
      <c r="BZ23" s="49"/>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7"/>
      <c r="BM24" s="48"/>
      <c r="BN24" s="48"/>
      <c r="BO24" s="48"/>
      <c r="BP24" s="48"/>
      <c r="BQ24" s="48"/>
      <c r="BR24" s="48"/>
      <c r="BS24" s="48"/>
      <c r="BT24" s="48"/>
      <c r="BU24" s="48"/>
      <c r="BV24" s="48"/>
      <c r="BW24" s="48"/>
      <c r="BX24" s="48"/>
      <c r="BY24" s="48"/>
      <c r="BZ24" s="49"/>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7"/>
      <c r="BM25" s="48"/>
      <c r="BN25" s="48"/>
      <c r="BO25" s="48"/>
      <c r="BP25" s="48"/>
      <c r="BQ25" s="48"/>
      <c r="BR25" s="48"/>
      <c r="BS25" s="48"/>
      <c r="BT25" s="48"/>
      <c r="BU25" s="48"/>
      <c r="BV25" s="48"/>
      <c r="BW25" s="48"/>
      <c r="BX25" s="48"/>
      <c r="BY25" s="48"/>
      <c r="BZ25" s="49"/>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7"/>
      <c r="BM26" s="48"/>
      <c r="BN26" s="48"/>
      <c r="BO26" s="48"/>
      <c r="BP26" s="48"/>
      <c r="BQ26" s="48"/>
      <c r="BR26" s="48"/>
      <c r="BS26" s="48"/>
      <c r="BT26" s="48"/>
      <c r="BU26" s="48"/>
      <c r="BV26" s="48"/>
      <c r="BW26" s="48"/>
      <c r="BX26" s="48"/>
      <c r="BY26" s="48"/>
      <c r="BZ26" s="49"/>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7"/>
      <c r="BM27" s="48"/>
      <c r="BN27" s="48"/>
      <c r="BO27" s="48"/>
      <c r="BP27" s="48"/>
      <c r="BQ27" s="48"/>
      <c r="BR27" s="48"/>
      <c r="BS27" s="48"/>
      <c r="BT27" s="48"/>
      <c r="BU27" s="48"/>
      <c r="BV27" s="48"/>
      <c r="BW27" s="48"/>
      <c r="BX27" s="48"/>
      <c r="BY27" s="48"/>
      <c r="BZ27" s="49"/>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7"/>
      <c r="BM28" s="48"/>
      <c r="BN28" s="48"/>
      <c r="BO28" s="48"/>
      <c r="BP28" s="48"/>
      <c r="BQ28" s="48"/>
      <c r="BR28" s="48"/>
      <c r="BS28" s="48"/>
      <c r="BT28" s="48"/>
      <c r="BU28" s="48"/>
      <c r="BV28" s="48"/>
      <c r="BW28" s="48"/>
      <c r="BX28" s="48"/>
      <c r="BY28" s="48"/>
      <c r="BZ28" s="49"/>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7"/>
      <c r="BM29" s="48"/>
      <c r="BN29" s="48"/>
      <c r="BO29" s="48"/>
      <c r="BP29" s="48"/>
      <c r="BQ29" s="48"/>
      <c r="BR29" s="48"/>
      <c r="BS29" s="48"/>
      <c r="BT29" s="48"/>
      <c r="BU29" s="48"/>
      <c r="BV29" s="48"/>
      <c r="BW29" s="48"/>
      <c r="BX29" s="48"/>
      <c r="BY29" s="48"/>
      <c r="BZ29" s="49"/>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7"/>
      <c r="BM30" s="48"/>
      <c r="BN30" s="48"/>
      <c r="BO30" s="48"/>
      <c r="BP30" s="48"/>
      <c r="BQ30" s="48"/>
      <c r="BR30" s="48"/>
      <c r="BS30" s="48"/>
      <c r="BT30" s="48"/>
      <c r="BU30" s="48"/>
      <c r="BV30" s="48"/>
      <c r="BW30" s="48"/>
      <c r="BX30" s="48"/>
      <c r="BY30" s="48"/>
      <c r="BZ30" s="49"/>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7"/>
      <c r="BM31" s="48"/>
      <c r="BN31" s="48"/>
      <c r="BO31" s="48"/>
      <c r="BP31" s="48"/>
      <c r="BQ31" s="48"/>
      <c r="BR31" s="48"/>
      <c r="BS31" s="48"/>
      <c r="BT31" s="48"/>
      <c r="BU31" s="48"/>
      <c r="BV31" s="48"/>
      <c r="BW31" s="48"/>
      <c r="BX31" s="48"/>
      <c r="BY31" s="48"/>
      <c r="BZ31" s="49"/>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7"/>
      <c r="BM32" s="48"/>
      <c r="BN32" s="48"/>
      <c r="BO32" s="48"/>
      <c r="BP32" s="48"/>
      <c r="BQ32" s="48"/>
      <c r="BR32" s="48"/>
      <c r="BS32" s="48"/>
      <c r="BT32" s="48"/>
      <c r="BU32" s="48"/>
      <c r="BV32" s="48"/>
      <c r="BW32" s="48"/>
      <c r="BX32" s="48"/>
      <c r="BY32" s="48"/>
      <c r="BZ32" s="49"/>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7"/>
      <c r="BM33" s="48"/>
      <c r="BN33" s="48"/>
      <c r="BO33" s="48"/>
      <c r="BP33" s="48"/>
      <c r="BQ33" s="48"/>
      <c r="BR33" s="48"/>
      <c r="BS33" s="48"/>
      <c r="BT33" s="48"/>
      <c r="BU33" s="48"/>
      <c r="BV33" s="48"/>
      <c r="BW33" s="48"/>
      <c r="BX33" s="48"/>
      <c r="BY33" s="48"/>
      <c r="BZ33" s="49"/>
    </row>
    <row r="34" spans="1:78" ht="13.5" customHeight="1">
      <c r="A34" s="2"/>
      <c r="B34" s="16"/>
      <c r="C34" s="53" t="s">
        <v>25</v>
      </c>
      <c r="D34" s="53"/>
      <c r="E34" s="53"/>
      <c r="F34" s="53"/>
      <c r="G34" s="53"/>
      <c r="H34" s="53"/>
      <c r="I34" s="53"/>
      <c r="J34" s="53"/>
      <c r="K34" s="53"/>
      <c r="L34" s="53"/>
      <c r="M34" s="53"/>
      <c r="N34" s="53"/>
      <c r="O34" s="53"/>
      <c r="P34" s="53"/>
      <c r="Q34" s="19"/>
      <c r="R34" s="53" t="s">
        <v>26</v>
      </c>
      <c r="S34" s="53"/>
      <c r="T34" s="53"/>
      <c r="U34" s="53"/>
      <c r="V34" s="53"/>
      <c r="W34" s="53"/>
      <c r="X34" s="53"/>
      <c r="Y34" s="53"/>
      <c r="Z34" s="53"/>
      <c r="AA34" s="53"/>
      <c r="AB34" s="53"/>
      <c r="AC34" s="53"/>
      <c r="AD34" s="53"/>
      <c r="AE34" s="53"/>
      <c r="AF34" s="19"/>
      <c r="AG34" s="53" t="s">
        <v>27</v>
      </c>
      <c r="AH34" s="53"/>
      <c r="AI34" s="53"/>
      <c r="AJ34" s="53"/>
      <c r="AK34" s="53"/>
      <c r="AL34" s="53"/>
      <c r="AM34" s="53"/>
      <c r="AN34" s="53"/>
      <c r="AO34" s="53"/>
      <c r="AP34" s="53"/>
      <c r="AQ34" s="53"/>
      <c r="AR34" s="53"/>
      <c r="AS34" s="53"/>
      <c r="AT34" s="53"/>
      <c r="AU34" s="19"/>
      <c r="AV34" s="53" t="s">
        <v>28</v>
      </c>
      <c r="AW34" s="53"/>
      <c r="AX34" s="53"/>
      <c r="AY34" s="53"/>
      <c r="AZ34" s="53"/>
      <c r="BA34" s="53"/>
      <c r="BB34" s="53"/>
      <c r="BC34" s="53"/>
      <c r="BD34" s="53"/>
      <c r="BE34" s="53"/>
      <c r="BF34" s="53"/>
      <c r="BG34" s="53"/>
      <c r="BH34" s="53"/>
      <c r="BI34" s="53"/>
      <c r="BJ34" s="18"/>
      <c r="BK34" s="2"/>
      <c r="BL34" s="47"/>
      <c r="BM34" s="48"/>
      <c r="BN34" s="48"/>
      <c r="BO34" s="48"/>
      <c r="BP34" s="48"/>
      <c r="BQ34" s="48"/>
      <c r="BR34" s="48"/>
      <c r="BS34" s="48"/>
      <c r="BT34" s="48"/>
      <c r="BU34" s="48"/>
      <c r="BV34" s="48"/>
      <c r="BW34" s="48"/>
      <c r="BX34" s="48"/>
      <c r="BY34" s="48"/>
      <c r="BZ34" s="49"/>
    </row>
    <row r="35" spans="1:78" ht="13.5" customHeight="1">
      <c r="A35" s="2"/>
      <c r="B35" s="16"/>
      <c r="C35" s="53"/>
      <c r="D35" s="53"/>
      <c r="E35" s="53"/>
      <c r="F35" s="53"/>
      <c r="G35" s="53"/>
      <c r="H35" s="53"/>
      <c r="I35" s="53"/>
      <c r="J35" s="53"/>
      <c r="K35" s="53"/>
      <c r="L35" s="53"/>
      <c r="M35" s="53"/>
      <c r="N35" s="53"/>
      <c r="O35" s="53"/>
      <c r="P35" s="53"/>
      <c r="Q35" s="19"/>
      <c r="R35" s="53"/>
      <c r="S35" s="53"/>
      <c r="T35" s="53"/>
      <c r="U35" s="53"/>
      <c r="V35" s="53"/>
      <c r="W35" s="53"/>
      <c r="X35" s="53"/>
      <c r="Y35" s="53"/>
      <c r="Z35" s="53"/>
      <c r="AA35" s="53"/>
      <c r="AB35" s="53"/>
      <c r="AC35" s="53"/>
      <c r="AD35" s="53"/>
      <c r="AE35" s="53"/>
      <c r="AF35" s="19"/>
      <c r="AG35" s="53"/>
      <c r="AH35" s="53"/>
      <c r="AI35" s="53"/>
      <c r="AJ35" s="53"/>
      <c r="AK35" s="53"/>
      <c r="AL35" s="53"/>
      <c r="AM35" s="53"/>
      <c r="AN35" s="53"/>
      <c r="AO35" s="53"/>
      <c r="AP35" s="53"/>
      <c r="AQ35" s="53"/>
      <c r="AR35" s="53"/>
      <c r="AS35" s="53"/>
      <c r="AT35" s="53"/>
      <c r="AU35" s="19"/>
      <c r="AV35" s="53"/>
      <c r="AW35" s="53"/>
      <c r="AX35" s="53"/>
      <c r="AY35" s="53"/>
      <c r="AZ35" s="53"/>
      <c r="BA35" s="53"/>
      <c r="BB35" s="53"/>
      <c r="BC35" s="53"/>
      <c r="BD35" s="53"/>
      <c r="BE35" s="53"/>
      <c r="BF35" s="53"/>
      <c r="BG35" s="53"/>
      <c r="BH35" s="53"/>
      <c r="BI35" s="53"/>
      <c r="BJ35" s="18"/>
      <c r="BK35" s="2"/>
      <c r="BL35" s="47"/>
      <c r="BM35" s="48"/>
      <c r="BN35" s="48"/>
      <c r="BO35" s="48"/>
      <c r="BP35" s="48"/>
      <c r="BQ35" s="48"/>
      <c r="BR35" s="48"/>
      <c r="BS35" s="48"/>
      <c r="BT35" s="48"/>
      <c r="BU35" s="48"/>
      <c r="BV35" s="48"/>
      <c r="BW35" s="48"/>
      <c r="BX35" s="48"/>
      <c r="BY35" s="48"/>
      <c r="BZ35" s="49"/>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7"/>
      <c r="BM36" s="48"/>
      <c r="BN36" s="48"/>
      <c r="BO36" s="48"/>
      <c r="BP36" s="48"/>
      <c r="BQ36" s="48"/>
      <c r="BR36" s="48"/>
      <c r="BS36" s="48"/>
      <c r="BT36" s="48"/>
      <c r="BU36" s="48"/>
      <c r="BV36" s="48"/>
      <c r="BW36" s="48"/>
      <c r="BX36" s="48"/>
      <c r="BY36" s="48"/>
      <c r="BZ36" s="49"/>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7"/>
      <c r="BM37" s="48"/>
      <c r="BN37" s="48"/>
      <c r="BO37" s="48"/>
      <c r="BP37" s="48"/>
      <c r="BQ37" s="48"/>
      <c r="BR37" s="48"/>
      <c r="BS37" s="48"/>
      <c r="BT37" s="48"/>
      <c r="BU37" s="48"/>
      <c r="BV37" s="48"/>
      <c r="BW37" s="48"/>
      <c r="BX37" s="48"/>
      <c r="BY37" s="48"/>
      <c r="BZ37" s="49"/>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7"/>
      <c r="BM38" s="48"/>
      <c r="BN38" s="48"/>
      <c r="BO38" s="48"/>
      <c r="BP38" s="48"/>
      <c r="BQ38" s="48"/>
      <c r="BR38" s="48"/>
      <c r="BS38" s="48"/>
      <c r="BT38" s="48"/>
      <c r="BU38" s="48"/>
      <c r="BV38" s="48"/>
      <c r="BW38" s="48"/>
      <c r="BX38" s="48"/>
      <c r="BY38" s="48"/>
      <c r="BZ38" s="49"/>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7"/>
      <c r="BM39" s="48"/>
      <c r="BN39" s="48"/>
      <c r="BO39" s="48"/>
      <c r="BP39" s="48"/>
      <c r="BQ39" s="48"/>
      <c r="BR39" s="48"/>
      <c r="BS39" s="48"/>
      <c r="BT39" s="48"/>
      <c r="BU39" s="48"/>
      <c r="BV39" s="48"/>
      <c r="BW39" s="48"/>
      <c r="BX39" s="48"/>
      <c r="BY39" s="48"/>
      <c r="BZ39" s="49"/>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7"/>
      <c r="BM40" s="48"/>
      <c r="BN40" s="48"/>
      <c r="BO40" s="48"/>
      <c r="BP40" s="48"/>
      <c r="BQ40" s="48"/>
      <c r="BR40" s="48"/>
      <c r="BS40" s="48"/>
      <c r="BT40" s="48"/>
      <c r="BU40" s="48"/>
      <c r="BV40" s="48"/>
      <c r="BW40" s="48"/>
      <c r="BX40" s="48"/>
      <c r="BY40" s="48"/>
      <c r="BZ40" s="49"/>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7"/>
      <c r="BM41" s="48"/>
      <c r="BN41" s="48"/>
      <c r="BO41" s="48"/>
      <c r="BP41" s="48"/>
      <c r="BQ41" s="48"/>
      <c r="BR41" s="48"/>
      <c r="BS41" s="48"/>
      <c r="BT41" s="48"/>
      <c r="BU41" s="48"/>
      <c r="BV41" s="48"/>
      <c r="BW41" s="48"/>
      <c r="BX41" s="48"/>
      <c r="BY41" s="48"/>
      <c r="BZ41" s="49"/>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7"/>
      <c r="BM42" s="48"/>
      <c r="BN42" s="48"/>
      <c r="BO42" s="48"/>
      <c r="BP42" s="48"/>
      <c r="BQ42" s="48"/>
      <c r="BR42" s="48"/>
      <c r="BS42" s="48"/>
      <c r="BT42" s="48"/>
      <c r="BU42" s="48"/>
      <c r="BV42" s="48"/>
      <c r="BW42" s="48"/>
      <c r="BX42" s="48"/>
      <c r="BY42" s="48"/>
      <c r="BZ42" s="49"/>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7"/>
      <c r="BM43" s="48"/>
      <c r="BN43" s="48"/>
      <c r="BO43" s="48"/>
      <c r="BP43" s="48"/>
      <c r="BQ43" s="48"/>
      <c r="BR43" s="48"/>
      <c r="BS43" s="48"/>
      <c r="BT43" s="48"/>
      <c r="BU43" s="48"/>
      <c r="BV43" s="48"/>
      <c r="BW43" s="48"/>
      <c r="BX43" s="48"/>
      <c r="BY43" s="48"/>
      <c r="BZ43" s="49"/>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7"/>
      <c r="BM44" s="48"/>
      <c r="BN44" s="48"/>
      <c r="BO44" s="48"/>
      <c r="BP44" s="48"/>
      <c r="BQ44" s="48"/>
      <c r="BR44" s="48"/>
      <c r="BS44" s="48"/>
      <c r="BT44" s="48"/>
      <c r="BU44" s="48"/>
      <c r="BV44" s="48"/>
      <c r="BW44" s="48"/>
      <c r="BX44" s="48"/>
      <c r="BY44" s="48"/>
      <c r="BZ44" s="49"/>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1" t="s">
        <v>29</v>
      </c>
      <c r="BM45" s="42"/>
      <c r="BN45" s="42"/>
      <c r="BO45" s="42"/>
      <c r="BP45" s="42"/>
      <c r="BQ45" s="42"/>
      <c r="BR45" s="42"/>
      <c r="BS45" s="42"/>
      <c r="BT45" s="42"/>
      <c r="BU45" s="42"/>
      <c r="BV45" s="42"/>
      <c r="BW45" s="42"/>
      <c r="BX45" s="42"/>
      <c r="BY45" s="42"/>
      <c r="BZ45" s="43"/>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4"/>
      <c r="BM46" s="45"/>
      <c r="BN46" s="45"/>
      <c r="BO46" s="45"/>
      <c r="BP46" s="45"/>
      <c r="BQ46" s="45"/>
      <c r="BR46" s="45"/>
      <c r="BS46" s="45"/>
      <c r="BT46" s="45"/>
      <c r="BU46" s="45"/>
      <c r="BV46" s="45"/>
      <c r="BW46" s="45"/>
      <c r="BX46" s="45"/>
      <c r="BY46" s="45"/>
      <c r="BZ46" s="46"/>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7" t="s">
        <v>105</v>
      </c>
      <c r="BM47" s="48"/>
      <c r="BN47" s="48"/>
      <c r="BO47" s="48"/>
      <c r="BP47" s="48"/>
      <c r="BQ47" s="48"/>
      <c r="BR47" s="48"/>
      <c r="BS47" s="48"/>
      <c r="BT47" s="48"/>
      <c r="BU47" s="48"/>
      <c r="BV47" s="48"/>
      <c r="BW47" s="48"/>
      <c r="BX47" s="48"/>
      <c r="BY47" s="48"/>
      <c r="BZ47" s="49"/>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7"/>
      <c r="BM48" s="48"/>
      <c r="BN48" s="48"/>
      <c r="BO48" s="48"/>
      <c r="BP48" s="48"/>
      <c r="BQ48" s="48"/>
      <c r="BR48" s="48"/>
      <c r="BS48" s="48"/>
      <c r="BT48" s="48"/>
      <c r="BU48" s="48"/>
      <c r="BV48" s="48"/>
      <c r="BW48" s="48"/>
      <c r="BX48" s="48"/>
      <c r="BY48" s="48"/>
      <c r="BZ48" s="49"/>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7"/>
      <c r="BM49" s="48"/>
      <c r="BN49" s="48"/>
      <c r="BO49" s="48"/>
      <c r="BP49" s="48"/>
      <c r="BQ49" s="48"/>
      <c r="BR49" s="48"/>
      <c r="BS49" s="48"/>
      <c r="BT49" s="48"/>
      <c r="BU49" s="48"/>
      <c r="BV49" s="48"/>
      <c r="BW49" s="48"/>
      <c r="BX49" s="48"/>
      <c r="BY49" s="48"/>
      <c r="BZ49" s="49"/>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7"/>
      <c r="BM50" s="48"/>
      <c r="BN50" s="48"/>
      <c r="BO50" s="48"/>
      <c r="BP50" s="48"/>
      <c r="BQ50" s="48"/>
      <c r="BR50" s="48"/>
      <c r="BS50" s="48"/>
      <c r="BT50" s="48"/>
      <c r="BU50" s="48"/>
      <c r="BV50" s="48"/>
      <c r="BW50" s="48"/>
      <c r="BX50" s="48"/>
      <c r="BY50" s="48"/>
      <c r="BZ50" s="49"/>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7"/>
      <c r="BM51" s="48"/>
      <c r="BN51" s="48"/>
      <c r="BO51" s="48"/>
      <c r="BP51" s="48"/>
      <c r="BQ51" s="48"/>
      <c r="BR51" s="48"/>
      <c r="BS51" s="48"/>
      <c r="BT51" s="48"/>
      <c r="BU51" s="48"/>
      <c r="BV51" s="48"/>
      <c r="BW51" s="48"/>
      <c r="BX51" s="48"/>
      <c r="BY51" s="48"/>
      <c r="BZ51" s="49"/>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7"/>
      <c r="BM52" s="48"/>
      <c r="BN52" s="48"/>
      <c r="BO52" s="48"/>
      <c r="BP52" s="48"/>
      <c r="BQ52" s="48"/>
      <c r="BR52" s="48"/>
      <c r="BS52" s="48"/>
      <c r="BT52" s="48"/>
      <c r="BU52" s="48"/>
      <c r="BV52" s="48"/>
      <c r="BW52" s="48"/>
      <c r="BX52" s="48"/>
      <c r="BY52" s="48"/>
      <c r="BZ52" s="49"/>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7"/>
      <c r="BM53" s="48"/>
      <c r="BN53" s="48"/>
      <c r="BO53" s="48"/>
      <c r="BP53" s="48"/>
      <c r="BQ53" s="48"/>
      <c r="BR53" s="48"/>
      <c r="BS53" s="48"/>
      <c r="BT53" s="48"/>
      <c r="BU53" s="48"/>
      <c r="BV53" s="48"/>
      <c r="BW53" s="48"/>
      <c r="BX53" s="48"/>
      <c r="BY53" s="48"/>
      <c r="BZ53" s="49"/>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7"/>
      <c r="BM54" s="48"/>
      <c r="BN54" s="48"/>
      <c r="BO54" s="48"/>
      <c r="BP54" s="48"/>
      <c r="BQ54" s="48"/>
      <c r="BR54" s="48"/>
      <c r="BS54" s="48"/>
      <c r="BT54" s="48"/>
      <c r="BU54" s="48"/>
      <c r="BV54" s="48"/>
      <c r="BW54" s="48"/>
      <c r="BX54" s="48"/>
      <c r="BY54" s="48"/>
      <c r="BZ54" s="49"/>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7"/>
      <c r="BM55" s="48"/>
      <c r="BN55" s="48"/>
      <c r="BO55" s="48"/>
      <c r="BP55" s="48"/>
      <c r="BQ55" s="48"/>
      <c r="BR55" s="48"/>
      <c r="BS55" s="48"/>
      <c r="BT55" s="48"/>
      <c r="BU55" s="48"/>
      <c r="BV55" s="48"/>
      <c r="BW55" s="48"/>
      <c r="BX55" s="48"/>
      <c r="BY55" s="48"/>
      <c r="BZ55" s="49"/>
    </row>
    <row r="56" spans="1:78" ht="13.5" customHeight="1">
      <c r="A56" s="2"/>
      <c r="B56" s="16"/>
      <c r="C56" s="53" t="s">
        <v>30</v>
      </c>
      <c r="D56" s="53"/>
      <c r="E56" s="53"/>
      <c r="F56" s="53"/>
      <c r="G56" s="53"/>
      <c r="H56" s="53"/>
      <c r="I56" s="53"/>
      <c r="J56" s="53"/>
      <c r="K56" s="53"/>
      <c r="L56" s="53"/>
      <c r="M56" s="53"/>
      <c r="N56" s="53"/>
      <c r="O56" s="53"/>
      <c r="P56" s="53"/>
      <c r="Q56" s="19"/>
      <c r="R56" s="53" t="s">
        <v>31</v>
      </c>
      <c r="S56" s="53"/>
      <c r="T56" s="53"/>
      <c r="U56" s="53"/>
      <c r="V56" s="53"/>
      <c r="W56" s="53"/>
      <c r="X56" s="53"/>
      <c r="Y56" s="53"/>
      <c r="Z56" s="53"/>
      <c r="AA56" s="53"/>
      <c r="AB56" s="53"/>
      <c r="AC56" s="53"/>
      <c r="AD56" s="53"/>
      <c r="AE56" s="53"/>
      <c r="AF56" s="19"/>
      <c r="AG56" s="53" t="s">
        <v>32</v>
      </c>
      <c r="AH56" s="53"/>
      <c r="AI56" s="53"/>
      <c r="AJ56" s="53"/>
      <c r="AK56" s="53"/>
      <c r="AL56" s="53"/>
      <c r="AM56" s="53"/>
      <c r="AN56" s="53"/>
      <c r="AO56" s="53"/>
      <c r="AP56" s="53"/>
      <c r="AQ56" s="53"/>
      <c r="AR56" s="53"/>
      <c r="AS56" s="53"/>
      <c r="AT56" s="53"/>
      <c r="AU56" s="19"/>
      <c r="AV56" s="53" t="s">
        <v>33</v>
      </c>
      <c r="AW56" s="53"/>
      <c r="AX56" s="53"/>
      <c r="AY56" s="53"/>
      <c r="AZ56" s="53"/>
      <c r="BA56" s="53"/>
      <c r="BB56" s="53"/>
      <c r="BC56" s="53"/>
      <c r="BD56" s="53"/>
      <c r="BE56" s="53"/>
      <c r="BF56" s="53"/>
      <c r="BG56" s="53"/>
      <c r="BH56" s="53"/>
      <c r="BI56" s="53"/>
      <c r="BJ56" s="18"/>
      <c r="BK56" s="2"/>
      <c r="BL56" s="47"/>
      <c r="BM56" s="48"/>
      <c r="BN56" s="48"/>
      <c r="BO56" s="48"/>
      <c r="BP56" s="48"/>
      <c r="BQ56" s="48"/>
      <c r="BR56" s="48"/>
      <c r="BS56" s="48"/>
      <c r="BT56" s="48"/>
      <c r="BU56" s="48"/>
      <c r="BV56" s="48"/>
      <c r="BW56" s="48"/>
      <c r="BX56" s="48"/>
      <c r="BY56" s="48"/>
      <c r="BZ56" s="49"/>
    </row>
    <row r="57" spans="1:78" ht="13.5" customHeight="1">
      <c r="A57" s="2"/>
      <c r="B57" s="16"/>
      <c r="C57" s="53"/>
      <c r="D57" s="53"/>
      <c r="E57" s="53"/>
      <c r="F57" s="53"/>
      <c r="G57" s="53"/>
      <c r="H57" s="53"/>
      <c r="I57" s="53"/>
      <c r="J57" s="53"/>
      <c r="K57" s="53"/>
      <c r="L57" s="53"/>
      <c r="M57" s="53"/>
      <c r="N57" s="53"/>
      <c r="O57" s="53"/>
      <c r="P57" s="53"/>
      <c r="Q57" s="19"/>
      <c r="R57" s="53"/>
      <c r="S57" s="53"/>
      <c r="T57" s="53"/>
      <c r="U57" s="53"/>
      <c r="V57" s="53"/>
      <c r="W57" s="53"/>
      <c r="X57" s="53"/>
      <c r="Y57" s="53"/>
      <c r="Z57" s="53"/>
      <c r="AA57" s="53"/>
      <c r="AB57" s="53"/>
      <c r="AC57" s="53"/>
      <c r="AD57" s="53"/>
      <c r="AE57" s="53"/>
      <c r="AF57" s="19"/>
      <c r="AG57" s="53"/>
      <c r="AH57" s="53"/>
      <c r="AI57" s="53"/>
      <c r="AJ57" s="53"/>
      <c r="AK57" s="53"/>
      <c r="AL57" s="53"/>
      <c r="AM57" s="53"/>
      <c r="AN57" s="53"/>
      <c r="AO57" s="53"/>
      <c r="AP57" s="53"/>
      <c r="AQ57" s="53"/>
      <c r="AR57" s="53"/>
      <c r="AS57" s="53"/>
      <c r="AT57" s="53"/>
      <c r="AU57" s="19"/>
      <c r="AV57" s="53"/>
      <c r="AW57" s="53"/>
      <c r="AX57" s="53"/>
      <c r="AY57" s="53"/>
      <c r="AZ57" s="53"/>
      <c r="BA57" s="53"/>
      <c r="BB57" s="53"/>
      <c r="BC57" s="53"/>
      <c r="BD57" s="53"/>
      <c r="BE57" s="53"/>
      <c r="BF57" s="53"/>
      <c r="BG57" s="53"/>
      <c r="BH57" s="53"/>
      <c r="BI57" s="53"/>
      <c r="BJ57" s="18"/>
      <c r="BK57" s="2"/>
      <c r="BL57" s="47"/>
      <c r="BM57" s="48"/>
      <c r="BN57" s="48"/>
      <c r="BO57" s="48"/>
      <c r="BP57" s="48"/>
      <c r="BQ57" s="48"/>
      <c r="BR57" s="48"/>
      <c r="BS57" s="48"/>
      <c r="BT57" s="48"/>
      <c r="BU57" s="48"/>
      <c r="BV57" s="48"/>
      <c r="BW57" s="48"/>
      <c r="BX57" s="48"/>
      <c r="BY57" s="48"/>
      <c r="BZ57" s="49"/>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7"/>
      <c r="BM58" s="48"/>
      <c r="BN58" s="48"/>
      <c r="BO58" s="48"/>
      <c r="BP58" s="48"/>
      <c r="BQ58" s="48"/>
      <c r="BR58" s="48"/>
      <c r="BS58" s="48"/>
      <c r="BT58" s="48"/>
      <c r="BU58" s="48"/>
      <c r="BV58" s="48"/>
      <c r="BW58" s="48"/>
      <c r="BX58" s="48"/>
      <c r="BY58" s="48"/>
      <c r="BZ58" s="49"/>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7"/>
      <c r="BM59" s="48"/>
      <c r="BN59" s="48"/>
      <c r="BO59" s="48"/>
      <c r="BP59" s="48"/>
      <c r="BQ59" s="48"/>
      <c r="BR59" s="48"/>
      <c r="BS59" s="48"/>
      <c r="BT59" s="48"/>
      <c r="BU59" s="48"/>
      <c r="BV59" s="48"/>
      <c r="BW59" s="48"/>
      <c r="BX59" s="48"/>
      <c r="BY59" s="48"/>
      <c r="BZ59" s="49"/>
    </row>
    <row r="60" spans="1:78" ht="13.5" customHeight="1">
      <c r="A60" s="2"/>
      <c r="B60" s="54" t="s">
        <v>34</v>
      </c>
      <c r="C60" s="55"/>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5"/>
      <c r="AR60" s="55"/>
      <c r="AS60" s="55"/>
      <c r="AT60" s="55"/>
      <c r="AU60" s="55"/>
      <c r="AV60" s="55"/>
      <c r="AW60" s="55"/>
      <c r="AX60" s="55"/>
      <c r="AY60" s="55"/>
      <c r="AZ60" s="55"/>
      <c r="BA60" s="55"/>
      <c r="BB60" s="55"/>
      <c r="BC60" s="55"/>
      <c r="BD60" s="55"/>
      <c r="BE60" s="55"/>
      <c r="BF60" s="55"/>
      <c r="BG60" s="55"/>
      <c r="BH60" s="55"/>
      <c r="BI60" s="55"/>
      <c r="BJ60" s="56"/>
      <c r="BK60" s="2"/>
      <c r="BL60" s="47"/>
      <c r="BM60" s="48"/>
      <c r="BN60" s="48"/>
      <c r="BO60" s="48"/>
      <c r="BP60" s="48"/>
      <c r="BQ60" s="48"/>
      <c r="BR60" s="48"/>
      <c r="BS60" s="48"/>
      <c r="BT60" s="48"/>
      <c r="BU60" s="48"/>
      <c r="BV60" s="48"/>
      <c r="BW60" s="48"/>
      <c r="BX60" s="48"/>
      <c r="BY60" s="48"/>
      <c r="BZ60" s="49"/>
    </row>
    <row r="61" spans="1:78" ht="13.5" customHeight="1">
      <c r="A61" s="2"/>
      <c r="B61" s="54"/>
      <c r="C61" s="55"/>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55"/>
      <c r="AN61" s="55"/>
      <c r="AO61" s="55"/>
      <c r="AP61" s="55"/>
      <c r="AQ61" s="55"/>
      <c r="AR61" s="55"/>
      <c r="AS61" s="55"/>
      <c r="AT61" s="55"/>
      <c r="AU61" s="55"/>
      <c r="AV61" s="55"/>
      <c r="AW61" s="55"/>
      <c r="AX61" s="55"/>
      <c r="AY61" s="55"/>
      <c r="AZ61" s="55"/>
      <c r="BA61" s="55"/>
      <c r="BB61" s="55"/>
      <c r="BC61" s="55"/>
      <c r="BD61" s="55"/>
      <c r="BE61" s="55"/>
      <c r="BF61" s="55"/>
      <c r="BG61" s="55"/>
      <c r="BH61" s="55"/>
      <c r="BI61" s="55"/>
      <c r="BJ61" s="56"/>
      <c r="BK61" s="2"/>
      <c r="BL61" s="47"/>
      <c r="BM61" s="48"/>
      <c r="BN61" s="48"/>
      <c r="BO61" s="48"/>
      <c r="BP61" s="48"/>
      <c r="BQ61" s="48"/>
      <c r="BR61" s="48"/>
      <c r="BS61" s="48"/>
      <c r="BT61" s="48"/>
      <c r="BU61" s="48"/>
      <c r="BV61" s="48"/>
      <c r="BW61" s="48"/>
      <c r="BX61" s="48"/>
      <c r="BY61" s="48"/>
      <c r="BZ61" s="49"/>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7"/>
      <c r="BM62" s="48"/>
      <c r="BN62" s="48"/>
      <c r="BO62" s="48"/>
      <c r="BP62" s="48"/>
      <c r="BQ62" s="48"/>
      <c r="BR62" s="48"/>
      <c r="BS62" s="48"/>
      <c r="BT62" s="48"/>
      <c r="BU62" s="48"/>
      <c r="BV62" s="48"/>
      <c r="BW62" s="48"/>
      <c r="BX62" s="48"/>
      <c r="BY62" s="48"/>
      <c r="BZ62" s="49"/>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7"/>
      <c r="BM63" s="48"/>
      <c r="BN63" s="48"/>
      <c r="BO63" s="48"/>
      <c r="BP63" s="48"/>
      <c r="BQ63" s="48"/>
      <c r="BR63" s="48"/>
      <c r="BS63" s="48"/>
      <c r="BT63" s="48"/>
      <c r="BU63" s="48"/>
      <c r="BV63" s="48"/>
      <c r="BW63" s="48"/>
      <c r="BX63" s="48"/>
      <c r="BY63" s="48"/>
      <c r="BZ63" s="49"/>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1" t="s">
        <v>35</v>
      </c>
      <c r="BM64" s="42"/>
      <c r="BN64" s="42"/>
      <c r="BO64" s="42"/>
      <c r="BP64" s="42"/>
      <c r="BQ64" s="42"/>
      <c r="BR64" s="42"/>
      <c r="BS64" s="42"/>
      <c r="BT64" s="42"/>
      <c r="BU64" s="42"/>
      <c r="BV64" s="42"/>
      <c r="BW64" s="42"/>
      <c r="BX64" s="42"/>
      <c r="BY64" s="42"/>
      <c r="BZ64" s="43"/>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4"/>
      <c r="BM65" s="45"/>
      <c r="BN65" s="45"/>
      <c r="BO65" s="45"/>
      <c r="BP65" s="45"/>
      <c r="BQ65" s="45"/>
      <c r="BR65" s="45"/>
      <c r="BS65" s="45"/>
      <c r="BT65" s="45"/>
      <c r="BU65" s="45"/>
      <c r="BV65" s="45"/>
      <c r="BW65" s="45"/>
      <c r="BX65" s="45"/>
      <c r="BY65" s="45"/>
      <c r="BZ65" s="46"/>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7" t="s">
        <v>104</v>
      </c>
      <c r="BM66" s="48"/>
      <c r="BN66" s="48"/>
      <c r="BO66" s="48"/>
      <c r="BP66" s="48"/>
      <c r="BQ66" s="48"/>
      <c r="BR66" s="48"/>
      <c r="BS66" s="48"/>
      <c r="BT66" s="48"/>
      <c r="BU66" s="48"/>
      <c r="BV66" s="48"/>
      <c r="BW66" s="48"/>
      <c r="BX66" s="48"/>
      <c r="BY66" s="48"/>
      <c r="BZ66" s="49"/>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7"/>
      <c r="BM67" s="48"/>
      <c r="BN67" s="48"/>
      <c r="BO67" s="48"/>
      <c r="BP67" s="48"/>
      <c r="BQ67" s="48"/>
      <c r="BR67" s="48"/>
      <c r="BS67" s="48"/>
      <c r="BT67" s="48"/>
      <c r="BU67" s="48"/>
      <c r="BV67" s="48"/>
      <c r="BW67" s="48"/>
      <c r="BX67" s="48"/>
      <c r="BY67" s="48"/>
      <c r="BZ67" s="49"/>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7"/>
      <c r="BM68" s="48"/>
      <c r="BN68" s="48"/>
      <c r="BO68" s="48"/>
      <c r="BP68" s="48"/>
      <c r="BQ68" s="48"/>
      <c r="BR68" s="48"/>
      <c r="BS68" s="48"/>
      <c r="BT68" s="48"/>
      <c r="BU68" s="48"/>
      <c r="BV68" s="48"/>
      <c r="BW68" s="48"/>
      <c r="BX68" s="48"/>
      <c r="BY68" s="48"/>
      <c r="BZ68" s="49"/>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7"/>
      <c r="BM69" s="48"/>
      <c r="BN69" s="48"/>
      <c r="BO69" s="48"/>
      <c r="BP69" s="48"/>
      <c r="BQ69" s="48"/>
      <c r="BR69" s="48"/>
      <c r="BS69" s="48"/>
      <c r="BT69" s="48"/>
      <c r="BU69" s="48"/>
      <c r="BV69" s="48"/>
      <c r="BW69" s="48"/>
      <c r="BX69" s="48"/>
      <c r="BY69" s="48"/>
      <c r="BZ69" s="49"/>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7"/>
      <c r="BM70" s="48"/>
      <c r="BN70" s="48"/>
      <c r="BO70" s="48"/>
      <c r="BP70" s="48"/>
      <c r="BQ70" s="48"/>
      <c r="BR70" s="48"/>
      <c r="BS70" s="48"/>
      <c r="BT70" s="48"/>
      <c r="BU70" s="48"/>
      <c r="BV70" s="48"/>
      <c r="BW70" s="48"/>
      <c r="BX70" s="48"/>
      <c r="BY70" s="48"/>
      <c r="BZ70" s="49"/>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7"/>
      <c r="BM71" s="48"/>
      <c r="BN71" s="48"/>
      <c r="BO71" s="48"/>
      <c r="BP71" s="48"/>
      <c r="BQ71" s="48"/>
      <c r="BR71" s="48"/>
      <c r="BS71" s="48"/>
      <c r="BT71" s="48"/>
      <c r="BU71" s="48"/>
      <c r="BV71" s="48"/>
      <c r="BW71" s="48"/>
      <c r="BX71" s="48"/>
      <c r="BY71" s="48"/>
      <c r="BZ71" s="49"/>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7"/>
      <c r="BM72" s="48"/>
      <c r="BN72" s="48"/>
      <c r="BO72" s="48"/>
      <c r="BP72" s="48"/>
      <c r="BQ72" s="48"/>
      <c r="BR72" s="48"/>
      <c r="BS72" s="48"/>
      <c r="BT72" s="48"/>
      <c r="BU72" s="48"/>
      <c r="BV72" s="48"/>
      <c r="BW72" s="48"/>
      <c r="BX72" s="48"/>
      <c r="BY72" s="48"/>
      <c r="BZ72" s="49"/>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7"/>
      <c r="BM73" s="48"/>
      <c r="BN73" s="48"/>
      <c r="BO73" s="48"/>
      <c r="BP73" s="48"/>
      <c r="BQ73" s="48"/>
      <c r="BR73" s="48"/>
      <c r="BS73" s="48"/>
      <c r="BT73" s="48"/>
      <c r="BU73" s="48"/>
      <c r="BV73" s="48"/>
      <c r="BW73" s="48"/>
      <c r="BX73" s="48"/>
      <c r="BY73" s="48"/>
      <c r="BZ73" s="49"/>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7"/>
      <c r="BM74" s="48"/>
      <c r="BN74" s="48"/>
      <c r="BO74" s="48"/>
      <c r="BP74" s="48"/>
      <c r="BQ74" s="48"/>
      <c r="BR74" s="48"/>
      <c r="BS74" s="48"/>
      <c r="BT74" s="48"/>
      <c r="BU74" s="48"/>
      <c r="BV74" s="48"/>
      <c r="BW74" s="48"/>
      <c r="BX74" s="48"/>
      <c r="BY74" s="48"/>
      <c r="BZ74" s="49"/>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7"/>
      <c r="BM75" s="48"/>
      <c r="BN75" s="48"/>
      <c r="BO75" s="48"/>
      <c r="BP75" s="48"/>
      <c r="BQ75" s="48"/>
      <c r="BR75" s="48"/>
      <c r="BS75" s="48"/>
      <c r="BT75" s="48"/>
      <c r="BU75" s="48"/>
      <c r="BV75" s="48"/>
      <c r="BW75" s="48"/>
      <c r="BX75" s="48"/>
      <c r="BY75" s="48"/>
      <c r="BZ75" s="49"/>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7"/>
      <c r="BM76" s="48"/>
      <c r="BN76" s="48"/>
      <c r="BO76" s="48"/>
      <c r="BP76" s="48"/>
      <c r="BQ76" s="48"/>
      <c r="BR76" s="48"/>
      <c r="BS76" s="48"/>
      <c r="BT76" s="48"/>
      <c r="BU76" s="48"/>
      <c r="BV76" s="48"/>
      <c r="BW76" s="48"/>
      <c r="BX76" s="48"/>
      <c r="BY76" s="48"/>
      <c r="BZ76" s="49"/>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7"/>
      <c r="BM77" s="48"/>
      <c r="BN77" s="48"/>
      <c r="BO77" s="48"/>
      <c r="BP77" s="48"/>
      <c r="BQ77" s="48"/>
      <c r="BR77" s="48"/>
      <c r="BS77" s="48"/>
      <c r="BT77" s="48"/>
      <c r="BU77" s="48"/>
      <c r="BV77" s="48"/>
      <c r="BW77" s="48"/>
      <c r="BX77" s="48"/>
      <c r="BY77" s="48"/>
      <c r="BZ77" s="49"/>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7"/>
      <c r="BM78" s="48"/>
      <c r="BN78" s="48"/>
      <c r="BO78" s="48"/>
      <c r="BP78" s="48"/>
      <c r="BQ78" s="48"/>
      <c r="BR78" s="48"/>
      <c r="BS78" s="48"/>
      <c r="BT78" s="48"/>
      <c r="BU78" s="48"/>
      <c r="BV78" s="48"/>
      <c r="BW78" s="48"/>
      <c r="BX78" s="48"/>
      <c r="BY78" s="48"/>
      <c r="BZ78" s="49"/>
    </row>
    <row r="79" spans="1:78" ht="13.5" customHeight="1">
      <c r="A79" s="2"/>
      <c r="B79" s="16"/>
      <c r="C79" s="53" t="s">
        <v>36</v>
      </c>
      <c r="D79" s="53"/>
      <c r="E79" s="53"/>
      <c r="F79" s="53"/>
      <c r="G79" s="53"/>
      <c r="H79" s="53"/>
      <c r="I79" s="53"/>
      <c r="J79" s="53"/>
      <c r="K79" s="53"/>
      <c r="L79" s="53"/>
      <c r="M79" s="53"/>
      <c r="N79" s="53"/>
      <c r="O79" s="53"/>
      <c r="P79" s="53"/>
      <c r="Q79" s="53"/>
      <c r="R79" s="53"/>
      <c r="S79" s="53"/>
      <c r="T79" s="53"/>
      <c r="U79" s="19"/>
      <c r="V79" s="19"/>
      <c r="W79" s="53" t="s">
        <v>37</v>
      </c>
      <c r="X79" s="53"/>
      <c r="Y79" s="53"/>
      <c r="Z79" s="53"/>
      <c r="AA79" s="53"/>
      <c r="AB79" s="53"/>
      <c r="AC79" s="53"/>
      <c r="AD79" s="53"/>
      <c r="AE79" s="53"/>
      <c r="AF79" s="53"/>
      <c r="AG79" s="53"/>
      <c r="AH79" s="53"/>
      <c r="AI79" s="53"/>
      <c r="AJ79" s="53"/>
      <c r="AK79" s="53"/>
      <c r="AL79" s="53"/>
      <c r="AM79" s="53"/>
      <c r="AN79" s="53"/>
      <c r="AO79" s="19"/>
      <c r="AP79" s="19"/>
      <c r="AQ79" s="53" t="s">
        <v>38</v>
      </c>
      <c r="AR79" s="53"/>
      <c r="AS79" s="53"/>
      <c r="AT79" s="53"/>
      <c r="AU79" s="53"/>
      <c r="AV79" s="53"/>
      <c r="AW79" s="53"/>
      <c r="AX79" s="53"/>
      <c r="AY79" s="53"/>
      <c r="AZ79" s="53"/>
      <c r="BA79" s="53"/>
      <c r="BB79" s="53"/>
      <c r="BC79" s="53"/>
      <c r="BD79" s="53"/>
      <c r="BE79" s="53"/>
      <c r="BF79" s="53"/>
      <c r="BG79" s="53"/>
      <c r="BH79" s="53"/>
      <c r="BI79" s="17"/>
      <c r="BJ79" s="18"/>
      <c r="BK79" s="2"/>
      <c r="BL79" s="47"/>
      <c r="BM79" s="48"/>
      <c r="BN79" s="48"/>
      <c r="BO79" s="48"/>
      <c r="BP79" s="48"/>
      <c r="BQ79" s="48"/>
      <c r="BR79" s="48"/>
      <c r="BS79" s="48"/>
      <c r="BT79" s="48"/>
      <c r="BU79" s="48"/>
      <c r="BV79" s="48"/>
      <c r="BW79" s="48"/>
      <c r="BX79" s="48"/>
      <c r="BY79" s="48"/>
      <c r="BZ79" s="49"/>
    </row>
    <row r="80" spans="1:78" ht="13.5" customHeight="1">
      <c r="A80" s="2"/>
      <c r="B80" s="16"/>
      <c r="C80" s="53"/>
      <c r="D80" s="53"/>
      <c r="E80" s="53"/>
      <c r="F80" s="53"/>
      <c r="G80" s="53"/>
      <c r="H80" s="53"/>
      <c r="I80" s="53"/>
      <c r="J80" s="53"/>
      <c r="K80" s="53"/>
      <c r="L80" s="53"/>
      <c r="M80" s="53"/>
      <c r="N80" s="53"/>
      <c r="O80" s="53"/>
      <c r="P80" s="53"/>
      <c r="Q80" s="53"/>
      <c r="R80" s="53"/>
      <c r="S80" s="53"/>
      <c r="T80" s="53"/>
      <c r="U80" s="19"/>
      <c r="V80" s="19"/>
      <c r="W80" s="53"/>
      <c r="X80" s="53"/>
      <c r="Y80" s="53"/>
      <c r="Z80" s="53"/>
      <c r="AA80" s="53"/>
      <c r="AB80" s="53"/>
      <c r="AC80" s="53"/>
      <c r="AD80" s="53"/>
      <c r="AE80" s="53"/>
      <c r="AF80" s="53"/>
      <c r="AG80" s="53"/>
      <c r="AH80" s="53"/>
      <c r="AI80" s="53"/>
      <c r="AJ80" s="53"/>
      <c r="AK80" s="53"/>
      <c r="AL80" s="53"/>
      <c r="AM80" s="53"/>
      <c r="AN80" s="53"/>
      <c r="AO80" s="19"/>
      <c r="AP80" s="19"/>
      <c r="AQ80" s="53"/>
      <c r="AR80" s="53"/>
      <c r="AS80" s="53"/>
      <c r="AT80" s="53"/>
      <c r="AU80" s="53"/>
      <c r="AV80" s="53"/>
      <c r="AW80" s="53"/>
      <c r="AX80" s="53"/>
      <c r="AY80" s="53"/>
      <c r="AZ80" s="53"/>
      <c r="BA80" s="53"/>
      <c r="BB80" s="53"/>
      <c r="BC80" s="53"/>
      <c r="BD80" s="53"/>
      <c r="BE80" s="53"/>
      <c r="BF80" s="53"/>
      <c r="BG80" s="53"/>
      <c r="BH80" s="53"/>
      <c r="BI80" s="17"/>
      <c r="BJ80" s="18"/>
      <c r="BK80" s="2"/>
      <c r="BL80" s="47"/>
      <c r="BM80" s="48"/>
      <c r="BN80" s="48"/>
      <c r="BO80" s="48"/>
      <c r="BP80" s="48"/>
      <c r="BQ80" s="48"/>
      <c r="BR80" s="48"/>
      <c r="BS80" s="48"/>
      <c r="BT80" s="48"/>
      <c r="BU80" s="48"/>
      <c r="BV80" s="48"/>
      <c r="BW80" s="48"/>
      <c r="BX80" s="48"/>
      <c r="BY80" s="48"/>
      <c r="BZ80" s="49"/>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7"/>
      <c r="BM81" s="48"/>
      <c r="BN81" s="48"/>
      <c r="BO81" s="48"/>
      <c r="BP81" s="48"/>
      <c r="BQ81" s="48"/>
      <c r="BR81" s="48"/>
      <c r="BS81" s="48"/>
      <c r="BT81" s="48"/>
      <c r="BU81" s="48"/>
      <c r="BV81" s="48"/>
      <c r="BW81" s="48"/>
      <c r="BX81" s="48"/>
      <c r="BY81" s="48"/>
      <c r="BZ81" s="49"/>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0"/>
      <c r="BM82" s="51"/>
      <c r="BN82" s="51"/>
      <c r="BO82" s="51"/>
      <c r="BP82" s="51"/>
      <c r="BQ82" s="51"/>
      <c r="BR82" s="51"/>
      <c r="BS82" s="51"/>
      <c r="BT82" s="51"/>
      <c r="BU82" s="51"/>
      <c r="BV82" s="51"/>
      <c r="BW82" s="51"/>
      <c r="BX82" s="51"/>
      <c r="BY82" s="51"/>
      <c r="BZ82" s="52"/>
    </row>
    <row r="83" spans="1:78">
      <c r="C83" s="2" t="s">
        <v>39</v>
      </c>
    </row>
  </sheetData>
  <sheetProtection password="B501" sheet="1" objects="1" scenarios="1" formatCells="0" formatColumns="0" formatRows="0"/>
  <mergeCells count="53">
    <mergeCell ref="B2:BZ4"/>
    <mergeCell ref="B6:AG6"/>
    <mergeCell ref="B7:I7"/>
    <mergeCell ref="J7:Q7"/>
    <mergeCell ref="R7:Y7"/>
    <mergeCell ref="Z7:AG7"/>
    <mergeCell ref="AI7:AP7"/>
    <mergeCell ref="AQ7:AX7"/>
    <mergeCell ref="AY7:BF7"/>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L16:BZ44"/>
    <mergeCell ref="C34:P35"/>
    <mergeCell ref="R34:AE35"/>
    <mergeCell ref="AG34:AT35"/>
    <mergeCell ref="AV34:BI35"/>
    <mergeCell ref="AY10:BF10"/>
    <mergeCell ref="BL10:BM10"/>
    <mergeCell ref="BL11:BZ13"/>
    <mergeCell ref="B14:BJ15"/>
    <mergeCell ref="BL14:BZ15"/>
    <mergeCell ref="B10:I10"/>
    <mergeCell ref="J10:Q10"/>
    <mergeCell ref="R10:Y10"/>
    <mergeCell ref="Z10:AG10"/>
    <mergeCell ref="AI10:AP10"/>
    <mergeCell ref="AQ10:AX10"/>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3" t="s">
        <v>49</v>
      </c>
      <c r="I3" s="84"/>
      <c r="J3" s="84"/>
      <c r="K3" s="84"/>
      <c r="L3" s="84"/>
      <c r="M3" s="84"/>
      <c r="N3" s="84"/>
      <c r="O3" s="84"/>
      <c r="P3" s="84"/>
      <c r="Q3" s="84"/>
      <c r="R3" s="84"/>
      <c r="S3" s="84"/>
      <c r="T3" s="84"/>
      <c r="U3" s="84"/>
      <c r="V3" s="85"/>
      <c r="W3" s="89" t="s">
        <v>50</v>
      </c>
      <c r="X3" s="82"/>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t="s">
        <v>51</v>
      </c>
      <c r="DH3" s="82"/>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row>
    <row r="4" spans="1:143">
      <c r="A4" s="26" t="s">
        <v>52</v>
      </c>
      <c r="B4" s="28"/>
      <c r="C4" s="28"/>
      <c r="D4" s="28"/>
      <c r="E4" s="28"/>
      <c r="F4" s="28"/>
      <c r="G4" s="28"/>
      <c r="H4" s="86"/>
      <c r="I4" s="87"/>
      <c r="J4" s="87"/>
      <c r="K4" s="87"/>
      <c r="L4" s="87"/>
      <c r="M4" s="87"/>
      <c r="N4" s="87"/>
      <c r="O4" s="87"/>
      <c r="P4" s="87"/>
      <c r="Q4" s="87"/>
      <c r="R4" s="87"/>
      <c r="S4" s="87"/>
      <c r="T4" s="87"/>
      <c r="U4" s="87"/>
      <c r="V4" s="88"/>
      <c r="W4" s="82" t="s">
        <v>53</v>
      </c>
      <c r="X4" s="82"/>
      <c r="Y4" s="82"/>
      <c r="Z4" s="82"/>
      <c r="AA4" s="82"/>
      <c r="AB4" s="82"/>
      <c r="AC4" s="82"/>
      <c r="AD4" s="82"/>
      <c r="AE4" s="82"/>
      <c r="AF4" s="82"/>
      <c r="AG4" s="82"/>
      <c r="AH4" s="82" t="s">
        <v>54</v>
      </c>
      <c r="AI4" s="82"/>
      <c r="AJ4" s="82"/>
      <c r="AK4" s="82"/>
      <c r="AL4" s="82"/>
      <c r="AM4" s="82"/>
      <c r="AN4" s="82"/>
      <c r="AO4" s="82"/>
      <c r="AP4" s="82"/>
      <c r="AQ4" s="82"/>
      <c r="AR4" s="82"/>
      <c r="AS4" s="82" t="s">
        <v>55</v>
      </c>
      <c r="AT4" s="82"/>
      <c r="AU4" s="82"/>
      <c r="AV4" s="82"/>
      <c r="AW4" s="82"/>
      <c r="AX4" s="82"/>
      <c r="AY4" s="82"/>
      <c r="AZ4" s="82"/>
      <c r="BA4" s="82"/>
      <c r="BB4" s="82"/>
      <c r="BC4" s="82"/>
      <c r="BD4" s="82" t="s">
        <v>56</v>
      </c>
      <c r="BE4" s="82"/>
      <c r="BF4" s="82"/>
      <c r="BG4" s="82"/>
      <c r="BH4" s="82"/>
      <c r="BI4" s="82"/>
      <c r="BJ4" s="82"/>
      <c r="BK4" s="82"/>
      <c r="BL4" s="82"/>
      <c r="BM4" s="82"/>
      <c r="BN4" s="82"/>
      <c r="BO4" s="82" t="s">
        <v>57</v>
      </c>
      <c r="BP4" s="82"/>
      <c r="BQ4" s="82"/>
      <c r="BR4" s="82"/>
      <c r="BS4" s="82"/>
      <c r="BT4" s="82"/>
      <c r="BU4" s="82"/>
      <c r="BV4" s="82"/>
      <c r="BW4" s="82"/>
      <c r="BX4" s="82"/>
      <c r="BY4" s="82"/>
      <c r="BZ4" s="82" t="s">
        <v>58</v>
      </c>
      <c r="CA4" s="82"/>
      <c r="CB4" s="82"/>
      <c r="CC4" s="82"/>
      <c r="CD4" s="82"/>
      <c r="CE4" s="82"/>
      <c r="CF4" s="82"/>
      <c r="CG4" s="82"/>
      <c r="CH4" s="82"/>
      <c r="CI4" s="82"/>
      <c r="CJ4" s="82"/>
      <c r="CK4" s="82" t="s">
        <v>59</v>
      </c>
      <c r="CL4" s="82"/>
      <c r="CM4" s="82"/>
      <c r="CN4" s="82"/>
      <c r="CO4" s="82"/>
      <c r="CP4" s="82"/>
      <c r="CQ4" s="82"/>
      <c r="CR4" s="82"/>
      <c r="CS4" s="82"/>
      <c r="CT4" s="82"/>
      <c r="CU4" s="82"/>
      <c r="CV4" s="82" t="s">
        <v>60</v>
      </c>
      <c r="CW4" s="82"/>
      <c r="CX4" s="82"/>
      <c r="CY4" s="82"/>
      <c r="CZ4" s="82"/>
      <c r="DA4" s="82"/>
      <c r="DB4" s="82"/>
      <c r="DC4" s="82"/>
      <c r="DD4" s="82"/>
      <c r="DE4" s="82"/>
      <c r="DF4" s="82"/>
      <c r="DG4" s="82" t="s">
        <v>61</v>
      </c>
      <c r="DH4" s="82"/>
      <c r="DI4" s="82"/>
      <c r="DJ4" s="82"/>
      <c r="DK4" s="82"/>
      <c r="DL4" s="82"/>
      <c r="DM4" s="82"/>
      <c r="DN4" s="82"/>
      <c r="DO4" s="82"/>
      <c r="DP4" s="82"/>
      <c r="DQ4" s="82"/>
      <c r="DR4" s="82" t="s">
        <v>62</v>
      </c>
      <c r="DS4" s="82"/>
      <c r="DT4" s="82"/>
      <c r="DU4" s="82"/>
      <c r="DV4" s="82"/>
      <c r="DW4" s="82"/>
      <c r="DX4" s="82"/>
      <c r="DY4" s="82"/>
      <c r="DZ4" s="82"/>
      <c r="EA4" s="82"/>
      <c r="EB4" s="82"/>
      <c r="EC4" s="82" t="s">
        <v>63</v>
      </c>
      <c r="ED4" s="82"/>
      <c r="EE4" s="82"/>
      <c r="EF4" s="82"/>
      <c r="EG4" s="82"/>
      <c r="EH4" s="82"/>
      <c r="EI4" s="82"/>
      <c r="EJ4" s="82"/>
      <c r="EK4" s="82"/>
      <c r="EL4" s="82"/>
      <c r="EM4" s="82"/>
    </row>
    <row r="5" spans="1:143">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c r="A6" s="26" t="s">
        <v>92</v>
      </c>
      <c r="B6" s="31">
        <f>B7</f>
        <v>2014</v>
      </c>
      <c r="C6" s="31">
        <f t="shared" ref="C6:V6" si="3">C7</f>
        <v>394289</v>
      </c>
      <c r="D6" s="31">
        <f t="shared" si="3"/>
        <v>46</v>
      </c>
      <c r="E6" s="31">
        <f t="shared" si="3"/>
        <v>1</v>
      </c>
      <c r="F6" s="31">
        <f t="shared" si="3"/>
        <v>0</v>
      </c>
      <c r="G6" s="31">
        <f t="shared" si="3"/>
        <v>1</v>
      </c>
      <c r="H6" s="31" t="str">
        <f t="shared" si="3"/>
        <v>高知県　黒潮町</v>
      </c>
      <c r="I6" s="31" t="str">
        <f t="shared" si="3"/>
        <v>法適用</v>
      </c>
      <c r="J6" s="31" t="str">
        <f t="shared" si="3"/>
        <v>水道事業</v>
      </c>
      <c r="K6" s="31" t="str">
        <f t="shared" si="3"/>
        <v>末端給水事業</v>
      </c>
      <c r="L6" s="31" t="str">
        <f t="shared" si="3"/>
        <v>A7</v>
      </c>
      <c r="M6" s="32" t="str">
        <f t="shared" si="3"/>
        <v>-</v>
      </c>
      <c r="N6" s="32">
        <f t="shared" si="3"/>
        <v>53.6</v>
      </c>
      <c r="O6" s="32">
        <f t="shared" si="3"/>
        <v>98.74</v>
      </c>
      <c r="P6" s="32">
        <f t="shared" si="3"/>
        <v>2270</v>
      </c>
      <c r="Q6" s="32">
        <f t="shared" si="3"/>
        <v>12137</v>
      </c>
      <c r="R6" s="32">
        <f t="shared" si="3"/>
        <v>188.58</v>
      </c>
      <c r="S6" s="32">
        <f t="shared" si="3"/>
        <v>64.36</v>
      </c>
      <c r="T6" s="32">
        <f t="shared" si="3"/>
        <v>11927</v>
      </c>
      <c r="U6" s="32">
        <f t="shared" si="3"/>
        <v>228.76</v>
      </c>
      <c r="V6" s="32">
        <f t="shared" si="3"/>
        <v>52.14</v>
      </c>
      <c r="W6" s="33">
        <f>IF(W7="",NA(),W7)</f>
        <v>102.72</v>
      </c>
      <c r="X6" s="33">
        <f t="shared" ref="X6:AF6" si="4">IF(X7="",NA(),X7)</f>
        <v>103.73</v>
      </c>
      <c r="Y6" s="33">
        <f t="shared" si="4"/>
        <v>102.45</v>
      </c>
      <c r="Z6" s="33">
        <f t="shared" si="4"/>
        <v>105.21</v>
      </c>
      <c r="AA6" s="33">
        <f t="shared" si="4"/>
        <v>99.5</v>
      </c>
      <c r="AB6" s="33">
        <f t="shared" si="4"/>
        <v>111.1</v>
      </c>
      <c r="AC6" s="33">
        <f t="shared" si="4"/>
        <v>109.08</v>
      </c>
      <c r="AD6" s="33">
        <f t="shared" si="4"/>
        <v>108.33</v>
      </c>
      <c r="AE6" s="33">
        <f t="shared" si="4"/>
        <v>107.95</v>
      </c>
      <c r="AF6" s="33">
        <f t="shared" si="4"/>
        <v>109.49</v>
      </c>
      <c r="AG6" s="32" t="str">
        <f>IF(AG7="","",IF(AG7="-","【-】","【"&amp;SUBSTITUTE(TEXT(AG7,"#,##0.00"),"-","△")&amp;"】"))</f>
        <v>【113.03】</v>
      </c>
      <c r="AH6" s="32">
        <f>IF(AH7="",NA(),AH7)</f>
        <v>0</v>
      </c>
      <c r="AI6" s="32">
        <f t="shared" ref="AI6:AQ6" si="5">IF(AI7="",NA(),AI7)</f>
        <v>0</v>
      </c>
      <c r="AJ6" s="32">
        <f t="shared" si="5"/>
        <v>0</v>
      </c>
      <c r="AK6" s="32">
        <f t="shared" si="5"/>
        <v>0</v>
      </c>
      <c r="AL6" s="32">
        <f t="shared" si="5"/>
        <v>0</v>
      </c>
      <c r="AM6" s="33">
        <f t="shared" si="5"/>
        <v>17.43</v>
      </c>
      <c r="AN6" s="33">
        <f t="shared" si="5"/>
        <v>16.09</v>
      </c>
      <c r="AO6" s="33">
        <f t="shared" si="5"/>
        <v>15.69</v>
      </c>
      <c r="AP6" s="33">
        <f t="shared" si="5"/>
        <v>13.47</v>
      </c>
      <c r="AQ6" s="33">
        <f t="shared" si="5"/>
        <v>9.49</v>
      </c>
      <c r="AR6" s="32" t="str">
        <f>IF(AR7="","",IF(AR7="-","【-】","【"&amp;SUBSTITUTE(TEXT(AR7,"#,##0.00"),"-","△")&amp;"】"))</f>
        <v>【0.81】</v>
      </c>
      <c r="AS6" s="33">
        <f>IF(AS7="",NA(),AS7)</f>
        <v>1436.51</v>
      </c>
      <c r="AT6" s="33">
        <f t="shared" ref="AT6:BB6" si="6">IF(AT7="",NA(),AT7)</f>
        <v>706.64</v>
      </c>
      <c r="AU6" s="33">
        <f t="shared" si="6"/>
        <v>819.01</v>
      </c>
      <c r="AV6" s="33">
        <f t="shared" si="6"/>
        <v>355.74</v>
      </c>
      <c r="AW6" s="33">
        <f t="shared" si="6"/>
        <v>273.55</v>
      </c>
      <c r="AX6" s="33">
        <f t="shared" si="6"/>
        <v>1149.75</v>
      </c>
      <c r="AY6" s="33">
        <f t="shared" si="6"/>
        <v>1128.25</v>
      </c>
      <c r="AZ6" s="33">
        <f t="shared" si="6"/>
        <v>1159.4100000000001</v>
      </c>
      <c r="BA6" s="33">
        <f t="shared" si="6"/>
        <v>1081.23</v>
      </c>
      <c r="BB6" s="33">
        <f t="shared" si="6"/>
        <v>406.37</v>
      </c>
      <c r="BC6" s="32" t="str">
        <f>IF(BC7="","",IF(BC7="-","【-】","【"&amp;SUBSTITUTE(TEXT(BC7,"#,##0.00"),"-","△")&amp;"】"))</f>
        <v>【264.16】</v>
      </c>
      <c r="BD6" s="33">
        <f>IF(BD7="",NA(),BD7)</f>
        <v>835.28</v>
      </c>
      <c r="BE6" s="33">
        <f t="shared" ref="BE6:BM6" si="7">IF(BE7="",NA(),BE7)</f>
        <v>827.9</v>
      </c>
      <c r="BF6" s="33">
        <f t="shared" si="7"/>
        <v>825.06</v>
      </c>
      <c r="BG6" s="33">
        <f t="shared" si="7"/>
        <v>835.12</v>
      </c>
      <c r="BH6" s="33">
        <f t="shared" si="7"/>
        <v>865.39</v>
      </c>
      <c r="BI6" s="33">
        <f t="shared" si="7"/>
        <v>462.52</v>
      </c>
      <c r="BJ6" s="33">
        <f t="shared" si="7"/>
        <v>474.06</v>
      </c>
      <c r="BK6" s="33">
        <f t="shared" si="7"/>
        <v>458</v>
      </c>
      <c r="BL6" s="33">
        <f t="shared" si="7"/>
        <v>443.13</v>
      </c>
      <c r="BM6" s="33">
        <f t="shared" si="7"/>
        <v>442.54</v>
      </c>
      <c r="BN6" s="32" t="str">
        <f>IF(BN7="","",IF(BN7="-","【-】","【"&amp;SUBSTITUTE(TEXT(BN7,"#,##0.00"),"-","△")&amp;"】"))</f>
        <v>【283.72】</v>
      </c>
      <c r="BO6" s="33">
        <f>IF(BO7="",NA(),BO7)</f>
        <v>96.82</v>
      </c>
      <c r="BP6" s="33">
        <f t="shared" ref="BP6:BX6" si="8">IF(BP7="",NA(),BP7)</f>
        <v>97.28</v>
      </c>
      <c r="BQ6" s="33">
        <f t="shared" si="8"/>
        <v>97.39</v>
      </c>
      <c r="BR6" s="33">
        <f t="shared" si="8"/>
        <v>98.68</v>
      </c>
      <c r="BS6" s="33">
        <f t="shared" si="8"/>
        <v>94.65</v>
      </c>
      <c r="BT6" s="33">
        <f t="shared" si="8"/>
        <v>99.71</v>
      </c>
      <c r="BU6" s="33">
        <f t="shared" si="8"/>
        <v>96.62</v>
      </c>
      <c r="BV6" s="33">
        <f t="shared" si="8"/>
        <v>96.27</v>
      </c>
      <c r="BW6" s="33">
        <f t="shared" si="8"/>
        <v>95.4</v>
      </c>
      <c r="BX6" s="33">
        <f t="shared" si="8"/>
        <v>98.6</v>
      </c>
      <c r="BY6" s="32" t="str">
        <f>IF(BY7="","",IF(BY7="-","【-】","【"&amp;SUBSTITUTE(TEXT(BY7,"#,##0.00"),"-","△")&amp;"】"))</f>
        <v>【104.60】</v>
      </c>
      <c r="BZ6" s="33">
        <f>IF(BZ7="",NA(),BZ7)</f>
        <v>123.08</v>
      </c>
      <c r="CA6" s="33">
        <f t="shared" ref="CA6:CI6" si="9">IF(CA7="",NA(),CA7)</f>
        <v>121.76</v>
      </c>
      <c r="CB6" s="33">
        <f t="shared" si="9"/>
        <v>122.66</v>
      </c>
      <c r="CC6" s="33">
        <f t="shared" si="9"/>
        <v>121.5</v>
      </c>
      <c r="CD6" s="33">
        <f t="shared" si="9"/>
        <v>127.37</v>
      </c>
      <c r="CE6" s="33">
        <f t="shared" si="9"/>
        <v>176.84</v>
      </c>
      <c r="CF6" s="33">
        <f t="shared" si="9"/>
        <v>184.53</v>
      </c>
      <c r="CG6" s="33">
        <f t="shared" si="9"/>
        <v>186.94</v>
      </c>
      <c r="CH6" s="33">
        <f t="shared" si="9"/>
        <v>186.15</v>
      </c>
      <c r="CI6" s="33">
        <f t="shared" si="9"/>
        <v>181.67</v>
      </c>
      <c r="CJ6" s="32" t="str">
        <f>IF(CJ7="","",IF(CJ7="-","【-】","【"&amp;SUBSTITUTE(TEXT(CJ7,"#,##0.00"),"-","△")&amp;"】"))</f>
        <v>【164.21】</v>
      </c>
      <c r="CK6" s="33">
        <f>IF(CK7="",NA(),CK7)</f>
        <v>47.01</v>
      </c>
      <c r="CL6" s="33">
        <f t="shared" ref="CL6:CT6" si="10">IF(CL7="",NA(),CL7)</f>
        <v>46.37</v>
      </c>
      <c r="CM6" s="33">
        <f t="shared" si="10"/>
        <v>45.69</v>
      </c>
      <c r="CN6" s="33">
        <f t="shared" si="10"/>
        <v>45.74</v>
      </c>
      <c r="CO6" s="33">
        <f t="shared" si="10"/>
        <v>43.83</v>
      </c>
      <c r="CP6" s="33">
        <f t="shared" si="10"/>
        <v>53.5</v>
      </c>
      <c r="CQ6" s="33">
        <f t="shared" si="10"/>
        <v>52.9</v>
      </c>
      <c r="CR6" s="33">
        <f t="shared" si="10"/>
        <v>54.51</v>
      </c>
      <c r="CS6" s="33">
        <f t="shared" si="10"/>
        <v>54.47</v>
      </c>
      <c r="CT6" s="33">
        <f t="shared" si="10"/>
        <v>53.61</v>
      </c>
      <c r="CU6" s="32" t="str">
        <f>IF(CU7="","",IF(CU7="-","【-】","【"&amp;SUBSTITUTE(TEXT(CU7,"#,##0.00"),"-","△")&amp;"】"))</f>
        <v>【59.80】</v>
      </c>
      <c r="CV6" s="33">
        <f>IF(CV7="",NA(),CV7)</f>
        <v>81.05</v>
      </c>
      <c r="CW6" s="33">
        <f t="shared" ref="CW6:DE6" si="11">IF(CW7="",NA(),CW7)</f>
        <v>81.13</v>
      </c>
      <c r="CX6" s="33">
        <f t="shared" si="11"/>
        <v>80.8</v>
      </c>
      <c r="CY6" s="33">
        <f t="shared" si="11"/>
        <v>81.48</v>
      </c>
      <c r="CZ6" s="33">
        <f t="shared" si="11"/>
        <v>80.67</v>
      </c>
      <c r="DA6" s="33">
        <f t="shared" si="11"/>
        <v>82.8</v>
      </c>
      <c r="DB6" s="33">
        <f t="shared" si="11"/>
        <v>81.63</v>
      </c>
      <c r="DC6" s="33">
        <f t="shared" si="11"/>
        <v>81.790000000000006</v>
      </c>
      <c r="DD6" s="33">
        <f t="shared" si="11"/>
        <v>81.459999999999994</v>
      </c>
      <c r="DE6" s="33">
        <f t="shared" si="11"/>
        <v>81.31</v>
      </c>
      <c r="DF6" s="32" t="str">
        <f>IF(DF7="","",IF(DF7="-","【-】","【"&amp;SUBSTITUTE(TEXT(DF7,"#,##0.00"),"-","△")&amp;"】"))</f>
        <v>【89.78】</v>
      </c>
      <c r="DG6" s="33">
        <f>IF(DG7="",NA(),DG7)</f>
        <v>26.72</v>
      </c>
      <c r="DH6" s="33">
        <f t="shared" ref="DH6:DP6" si="12">IF(DH7="",NA(),DH7)</f>
        <v>27.91</v>
      </c>
      <c r="DI6" s="33">
        <f t="shared" si="12"/>
        <v>28.87</v>
      </c>
      <c r="DJ6" s="33">
        <f t="shared" si="12"/>
        <v>29.78</v>
      </c>
      <c r="DK6" s="33">
        <f t="shared" si="12"/>
        <v>41.79</v>
      </c>
      <c r="DL6" s="33">
        <f t="shared" si="12"/>
        <v>35.71</v>
      </c>
      <c r="DM6" s="33">
        <f t="shared" si="12"/>
        <v>37.25</v>
      </c>
      <c r="DN6" s="33">
        <f t="shared" si="12"/>
        <v>37.799999999999997</v>
      </c>
      <c r="DO6" s="33">
        <f t="shared" si="12"/>
        <v>38.520000000000003</v>
      </c>
      <c r="DP6" s="33">
        <f t="shared" si="12"/>
        <v>46.67</v>
      </c>
      <c r="DQ6" s="32" t="str">
        <f>IF(DQ7="","",IF(DQ7="-","【-】","【"&amp;SUBSTITUTE(TEXT(DQ7,"#,##0.00"),"-","△")&amp;"】"))</f>
        <v>【46.31】</v>
      </c>
      <c r="DR6" s="32">
        <f>IF(DR7="",NA(),DR7)</f>
        <v>0</v>
      </c>
      <c r="DS6" s="33">
        <f t="shared" ref="DS6:EA6" si="13">IF(DS7="",NA(),DS7)</f>
        <v>1</v>
      </c>
      <c r="DT6" s="33">
        <f t="shared" si="13"/>
        <v>0.99</v>
      </c>
      <c r="DU6" s="33">
        <f t="shared" si="13"/>
        <v>1.5</v>
      </c>
      <c r="DV6" s="33">
        <f t="shared" si="13"/>
        <v>3.91</v>
      </c>
      <c r="DW6" s="33">
        <f t="shared" si="13"/>
        <v>6.62</v>
      </c>
      <c r="DX6" s="33">
        <f t="shared" si="13"/>
        <v>7.9</v>
      </c>
      <c r="DY6" s="33">
        <f t="shared" si="13"/>
        <v>8.2200000000000006</v>
      </c>
      <c r="DZ6" s="33">
        <f t="shared" si="13"/>
        <v>9.43</v>
      </c>
      <c r="EA6" s="33">
        <f t="shared" si="13"/>
        <v>10.029999999999999</v>
      </c>
      <c r="EB6" s="32" t="str">
        <f>IF(EB7="","",IF(EB7="-","【-】","【"&amp;SUBSTITUTE(TEXT(EB7,"#,##0.00"),"-","△")&amp;"】"))</f>
        <v>【12.42】</v>
      </c>
      <c r="EC6" s="33">
        <f>IF(EC7="",NA(),EC7)</f>
        <v>0.73</v>
      </c>
      <c r="ED6" s="33">
        <f t="shared" ref="ED6:EL6" si="14">IF(ED7="",NA(),ED7)</f>
        <v>1.73</v>
      </c>
      <c r="EE6" s="33">
        <f t="shared" si="14"/>
        <v>1.07</v>
      </c>
      <c r="EF6" s="33">
        <f t="shared" si="14"/>
        <v>0.1</v>
      </c>
      <c r="EG6" s="33">
        <f t="shared" si="14"/>
        <v>0.38</v>
      </c>
      <c r="EH6" s="33">
        <f t="shared" si="14"/>
        <v>0.61</v>
      </c>
      <c r="EI6" s="33">
        <f t="shared" si="14"/>
        <v>0.5</v>
      </c>
      <c r="EJ6" s="33">
        <f t="shared" si="14"/>
        <v>0.6</v>
      </c>
      <c r="EK6" s="33">
        <f t="shared" si="14"/>
        <v>0.71</v>
      </c>
      <c r="EL6" s="33">
        <f t="shared" si="14"/>
        <v>0.68</v>
      </c>
      <c r="EM6" s="32" t="str">
        <f>IF(EM7="","",IF(EM7="-","【-】","【"&amp;SUBSTITUTE(TEXT(EM7,"#,##0.00"),"-","△")&amp;"】"))</f>
        <v>【0.78】</v>
      </c>
    </row>
    <row r="7" spans="1:143" s="34" customFormat="1">
      <c r="A7" s="26"/>
      <c r="B7" s="35">
        <v>2014</v>
      </c>
      <c r="C7" s="35">
        <v>394289</v>
      </c>
      <c r="D7" s="35">
        <v>46</v>
      </c>
      <c r="E7" s="35">
        <v>1</v>
      </c>
      <c r="F7" s="35">
        <v>0</v>
      </c>
      <c r="G7" s="35">
        <v>1</v>
      </c>
      <c r="H7" s="35" t="s">
        <v>93</v>
      </c>
      <c r="I7" s="35" t="s">
        <v>94</v>
      </c>
      <c r="J7" s="35" t="s">
        <v>95</v>
      </c>
      <c r="K7" s="35" t="s">
        <v>96</v>
      </c>
      <c r="L7" s="35" t="s">
        <v>97</v>
      </c>
      <c r="M7" s="36" t="s">
        <v>98</v>
      </c>
      <c r="N7" s="36">
        <v>53.6</v>
      </c>
      <c r="O7" s="36">
        <v>98.74</v>
      </c>
      <c r="P7" s="36">
        <v>2270</v>
      </c>
      <c r="Q7" s="36">
        <v>12137</v>
      </c>
      <c r="R7" s="36">
        <v>188.58</v>
      </c>
      <c r="S7" s="36">
        <v>64.36</v>
      </c>
      <c r="T7" s="36">
        <v>11927</v>
      </c>
      <c r="U7" s="36">
        <v>228.76</v>
      </c>
      <c r="V7" s="36">
        <v>52.14</v>
      </c>
      <c r="W7" s="36">
        <v>102.72</v>
      </c>
      <c r="X7" s="36">
        <v>103.73</v>
      </c>
      <c r="Y7" s="36">
        <v>102.45</v>
      </c>
      <c r="Z7" s="36">
        <v>105.21</v>
      </c>
      <c r="AA7" s="36">
        <v>99.5</v>
      </c>
      <c r="AB7" s="36">
        <v>111.1</v>
      </c>
      <c r="AC7" s="36">
        <v>109.08</v>
      </c>
      <c r="AD7" s="36">
        <v>108.33</v>
      </c>
      <c r="AE7" s="36">
        <v>107.95</v>
      </c>
      <c r="AF7" s="36">
        <v>109.49</v>
      </c>
      <c r="AG7" s="36">
        <v>113.03</v>
      </c>
      <c r="AH7" s="36">
        <v>0</v>
      </c>
      <c r="AI7" s="36">
        <v>0</v>
      </c>
      <c r="AJ7" s="36">
        <v>0</v>
      </c>
      <c r="AK7" s="36">
        <v>0</v>
      </c>
      <c r="AL7" s="36">
        <v>0</v>
      </c>
      <c r="AM7" s="36">
        <v>17.43</v>
      </c>
      <c r="AN7" s="36">
        <v>16.09</v>
      </c>
      <c r="AO7" s="36">
        <v>15.69</v>
      </c>
      <c r="AP7" s="36">
        <v>13.47</v>
      </c>
      <c r="AQ7" s="36">
        <v>9.49</v>
      </c>
      <c r="AR7" s="36">
        <v>0.81</v>
      </c>
      <c r="AS7" s="36">
        <v>1436.51</v>
      </c>
      <c r="AT7" s="36">
        <v>706.64</v>
      </c>
      <c r="AU7" s="36">
        <v>819.01</v>
      </c>
      <c r="AV7" s="36">
        <v>355.74</v>
      </c>
      <c r="AW7" s="36">
        <v>273.55</v>
      </c>
      <c r="AX7" s="36">
        <v>1149.75</v>
      </c>
      <c r="AY7" s="36">
        <v>1128.25</v>
      </c>
      <c r="AZ7" s="36">
        <v>1159.4100000000001</v>
      </c>
      <c r="BA7" s="36">
        <v>1081.23</v>
      </c>
      <c r="BB7" s="36">
        <v>406.37</v>
      </c>
      <c r="BC7" s="36">
        <v>264.16000000000003</v>
      </c>
      <c r="BD7" s="36">
        <v>835.28</v>
      </c>
      <c r="BE7" s="36">
        <v>827.9</v>
      </c>
      <c r="BF7" s="36">
        <v>825.06</v>
      </c>
      <c r="BG7" s="36">
        <v>835.12</v>
      </c>
      <c r="BH7" s="36">
        <v>865.39</v>
      </c>
      <c r="BI7" s="36">
        <v>462.52</v>
      </c>
      <c r="BJ7" s="36">
        <v>474.06</v>
      </c>
      <c r="BK7" s="36">
        <v>458</v>
      </c>
      <c r="BL7" s="36">
        <v>443.13</v>
      </c>
      <c r="BM7" s="36">
        <v>442.54</v>
      </c>
      <c r="BN7" s="36">
        <v>283.72000000000003</v>
      </c>
      <c r="BO7" s="36">
        <v>96.82</v>
      </c>
      <c r="BP7" s="36">
        <v>97.28</v>
      </c>
      <c r="BQ7" s="36">
        <v>97.39</v>
      </c>
      <c r="BR7" s="36">
        <v>98.68</v>
      </c>
      <c r="BS7" s="36">
        <v>94.65</v>
      </c>
      <c r="BT7" s="36">
        <v>99.71</v>
      </c>
      <c r="BU7" s="36">
        <v>96.62</v>
      </c>
      <c r="BV7" s="36">
        <v>96.27</v>
      </c>
      <c r="BW7" s="36">
        <v>95.4</v>
      </c>
      <c r="BX7" s="36">
        <v>98.6</v>
      </c>
      <c r="BY7" s="36">
        <v>104.6</v>
      </c>
      <c r="BZ7" s="36">
        <v>123.08</v>
      </c>
      <c r="CA7" s="36">
        <v>121.76</v>
      </c>
      <c r="CB7" s="36">
        <v>122.66</v>
      </c>
      <c r="CC7" s="36">
        <v>121.5</v>
      </c>
      <c r="CD7" s="36">
        <v>127.37</v>
      </c>
      <c r="CE7" s="36">
        <v>176.84</v>
      </c>
      <c r="CF7" s="36">
        <v>184.53</v>
      </c>
      <c r="CG7" s="36">
        <v>186.94</v>
      </c>
      <c r="CH7" s="36">
        <v>186.15</v>
      </c>
      <c r="CI7" s="36">
        <v>181.67</v>
      </c>
      <c r="CJ7" s="36">
        <v>164.21</v>
      </c>
      <c r="CK7" s="36">
        <v>47.01</v>
      </c>
      <c r="CL7" s="36">
        <v>46.37</v>
      </c>
      <c r="CM7" s="36">
        <v>45.69</v>
      </c>
      <c r="CN7" s="36">
        <v>45.74</v>
      </c>
      <c r="CO7" s="36">
        <v>43.83</v>
      </c>
      <c r="CP7" s="36">
        <v>53.5</v>
      </c>
      <c r="CQ7" s="36">
        <v>52.9</v>
      </c>
      <c r="CR7" s="36">
        <v>54.51</v>
      </c>
      <c r="CS7" s="36">
        <v>54.47</v>
      </c>
      <c r="CT7" s="36">
        <v>53.61</v>
      </c>
      <c r="CU7" s="36">
        <v>59.8</v>
      </c>
      <c r="CV7" s="36">
        <v>81.05</v>
      </c>
      <c r="CW7" s="36">
        <v>81.13</v>
      </c>
      <c r="CX7" s="36">
        <v>80.8</v>
      </c>
      <c r="CY7" s="36">
        <v>81.48</v>
      </c>
      <c r="CZ7" s="36">
        <v>80.67</v>
      </c>
      <c r="DA7" s="36">
        <v>82.8</v>
      </c>
      <c r="DB7" s="36">
        <v>81.63</v>
      </c>
      <c r="DC7" s="36">
        <v>81.790000000000006</v>
      </c>
      <c r="DD7" s="36">
        <v>81.459999999999994</v>
      </c>
      <c r="DE7" s="36">
        <v>81.31</v>
      </c>
      <c r="DF7" s="36">
        <v>89.78</v>
      </c>
      <c r="DG7" s="36">
        <v>26.72</v>
      </c>
      <c r="DH7" s="36">
        <v>27.91</v>
      </c>
      <c r="DI7" s="36">
        <v>28.87</v>
      </c>
      <c r="DJ7" s="36">
        <v>29.78</v>
      </c>
      <c r="DK7" s="36">
        <v>41.79</v>
      </c>
      <c r="DL7" s="36">
        <v>35.71</v>
      </c>
      <c r="DM7" s="36">
        <v>37.25</v>
      </c>
      <c r="DN7" s="36">
        <v>37.799999999999997</v>
      </c>
      <c r="DO7" s="36">
        <v>38.520000000000003</v>
      </c>
      <c r="DP7" s="36">
        <v>46.67</v>
      </c>
      <c r="DQ7" s="36">
        <v>46.31</v>
      </c>
      <c r="DR7" s="36">
        <v>0</v>
      </c>
      <c r="DS7" s="36">
        <v>1</v>
      </c>
      <c r="DT7" s="36">
        <v>0.99</v>
      </c>
      <c r="DU7" s="36">
        <v>1.5</v>
      </c>
      <c r="DV7" s="36">
        <v>3.91</v>
      </c>
      <c r="DW7" s="36">
        <v>6.62</v>
      </c>
      <c r="DX7" s="36">
        <v>7.9</v>
      </c>
      <c r="DY7" s="36">
        <v>8.2200000000000006</v>
      </c>
      <c r="DZ7" s="36">
        <v>9.43</v>
      </c>
      <c r="EA7" s="36">
        <v>10.029999999999999</v>
      </c>
      <c r="EB7" s="36">
        <v>12.42</v>
      </c>
      <c r="EC7" s="36">
        <v>0.73</v>
      </c>
      <c r="ED7" s="36">
        <v>1.73</v>
      </c>
      <c r="EE7" s="36">
        <v>1.07</v>
      </c>
      <c r="EF7" s="36">
        <v>0.1</v>
      </c>
      <c r="EG7" s="36">
        <v>0.38</v>
      </c>
      <c r="EH7" s="36">
        <v>0.61</v>
      </c>
      <c r="EI7" s="36">
        <v>0.5</v>
      </c>
      <c r="EJ7" s="36">
        <v>0.6</v>
      </c>
      <c r="EK7" s="36">
        <v>0.71</v>
      </c>
      <c r="EL7" s="36">
        <v>0.68</v>
      </c>
      <c r="EM7" s="36">
        <v>0.78</v>
      </c>
    </row>
    <row r="8" spans="1:143">
      <c r="W8" s="37"/>
      <c r="X8" s="37"/>
      <c r="Y8" s="37"/>
      <c r="Z8" s="37"/>
      <c r="AA8" s="37"/>
      <c r="AB8" s="37"/>
      <c r="AC8" s="37"/>
      <c r="AD8" s="37"/>
      <c r="AE8" s="37"/>
      <c r="AF8" s="37"/>
      <c r="AG8" s="38"/>
      <c r="AH8" s="37"/>
      <c r="AI8" s="37"/>
      <c r="AJ8" s="37"/>
      <c r="AK8" s="37"/>
      <c r="AL8" s="37"/>
      <c r="AM8" s="37"/>
      <c r="AN8" s="37"/>
      <c r="AO8" s="37"/>
      <c r="AP8" s="37"/>
      <c r="AQ8" s="37"/>
      <c r="AR8" s="38"/>
      <c r="AS8" s="37"/>
      <c r="AT8" s="37"/>
      <c r="AU8" s="37"/>
      <c r="AV8" s="37"/>
      <c r="AW8" s="37"/>
      <c r="AX8" s="37"/>
      <c r="AY8" s="37"/>
      <c r="AZ8" s="37"/>
      <c r="BA8" s="37"/>
      <c r="BB8" s="37"/>
      <c r="BC8" s="38"/>
      <c r="BD8" s="37"/>
      <c r="BE8" s="37"/>
      <c r="BF8" s="37"/>
      <c r="BG8" s="37"/>
      <c r="BH8" s="37"/>
      <c r="BI8" s="37"/>
      <c r="BJ8" s="37"/>
      <c r="BK8" s="37"/>
      <c r="BL8" s="37"/>
      <c r="BM8" s="37"/>
      <c r="BN8" s="38"/>
      <c r="BO8" s="37"/>
      <c r="BP8" s="37"/>
      <c r="BQ8" s="37"/>
      <c r="BR8" s="37"/>
      <c r="BS8" s="37"/>
      <c r="BT8" s="37"/>
      <c r="BU8" s="37"/>
      <c r="BV8" s="37"/>
      <c r="BW8" s="37"/>
      <c r="BX8" s="37"/>
      <c r="BY8" s="38"/>
      <c r="BZ8" s="37"/>
      <c r="CA8" s="37"/>
      <c r="CB8" s="37"/>
      <c r="CC8" s="37"/>
      <c r="CD8" s="37"/>
      <c r="CE8" s="37"/>
      <c r="CF8" s="37"/>
      <c r="CG8" s="37"/>
      <c r="CH8" s="37"/>
      <c r="CI8" s="37"/>
      <c r="CJ8" s="38"/>
      <c r="CK8" s="37"/>
      <c r="CL8" s="37"/>
      <c r="CM8" s="37"/>
      <c r="CN8" s="37"/>
      <c r="CO8" s="37"/>
      <c r="CP8" s="37"/>
      <c r="CQ8" s="37"/>
      <c r="CR8" s="37"/>
      <c r="CS8" s="37"/>
      <c r="CT8" s="37"/>
      <c r="CU8" s="38"/>
      <c r="CV8" s="37"/>
      <c r="CW8" s="37"/>
      <c r="CX8" s="37"/>
      <c r="CY8" s="37"/>
      <c r="CZ8" s="37"/>
      <c r="DA8" s="37"/>
      <c r="DB8" s="37"/>
      <c r="DC8" s="37"/>
      <c r="DD8" s="37"/>
      <c r="DE8" s="37"/>
      <c r="DF8" s="38"/>
      <c r="DG8" s="37"/>
      <c r="DH8" s="37"/>
      <c r="DI8" s="37"/>
      <c r="DJ8" s="37"/>
      <c r="DK8" s="37"/>
      <c r="DL8" s="37"/>
      <c r="DM8" s="37"/>
      <c r="DN8" s="37"/>
      <c r="DO8" s="37"/>
      <c r="DP8" s="37"/>
      <c r="DQ8" s="38"/>
      <c r="DR8" s="37"/>
      <c r="DS8" s="37"/>
      <c r="DT8" s="37"/>
      <c r="DU8" s="37"/>
      <c r="DV8" s="37"/>
      <c r="DW8" s="37"/>
      <c r="DX8" s="37"/>
      <c r="DY8" s="37"/>
      <c r="DZ8" s="37"/>
      <c r="EA8" s="37"/>
      <c r="EB8" s="38"/>
      <c r="EC8" s="37"/>
      <c r="ED8" s="37"/>
      <c r="EE8" s="37"/>
      <c r="EF8" s="37"/>
      <c r="EG8" s="37"/>
      <c r="EH8" s="37"/>
      <c r="EI8" s="37"/>
      <c r="EJ8" s="37"/>
      <c r="EK8" s="37"/>
      <c r="EL8" s="37"/>
      <c r="EM8" s="38"/>
    </row>
    <row r="9" spans="1:143">
      <c r="A9" s="39"/>
      <c r="B9" s="39" t="s">
        <v>99</v>
      </c>
      <c r="C9" s="39" t="s">
        <v>100</v>
      </c>
      <c r="D9" s="39" t="s">
        <v>101</v>
      </c>
      <c r="E9" s="39" t="s">
        <v>102</v>
      </c>
      <c r="F9" s="39" t="s">
        <v>103</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9" t="s">
        <v>43</v>
      </c>
      <c r="B10" s="40">
        <f>DATEVALUE($B$6-4&amp;"年1月1日")</f>
        <v>40179</v>
      </c>
      <c r="C10" s="40">
        <f>DATEVALUE($B$6-3&amp;"年1月1日")</f>
        <v>40544</v>
      </c>
      <c r="D10" s="40">
        <f>DATEVALUE($B$6-2&amp;"年1月1日")</f>
        <v>40909</v>
      </c>
      <c r="E10" s="40">
        <f>DATEVALUE($B$6-1&amp;"年1月1日")</f>
        <v>41275</v>
      </c>
      <c r="F10" s="40">
        <f>DATEVALUE($B$6&amp;"年1月1日")</f>
        <v>41640</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畠中 哲司</cp:lastModifiedBy>
  <cp:lastPrinted>2016-02-24T04:17:57Z</cp:lastPrinted>
  <dcterms:created xsi:type="dcterms:W3CDTF">2016-02-03T07:28:22Z</dcterms:created>
  <dcterms:modified xsi:type="dcterms:W3CDTF">2016-02-24T04:18:15Z</dcterms:modified>
  <cp:category/>
</cp:coreProperties>
</file>