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AQ8" i="4" s="1"/>
  <c r="Q6" i="5"/>
  <c r="P6" i="5"/>
  <c r="O6" i="5"/>
  <c r="N6" i="5"/>
  <c r="M6" i="5"/>
  <c r="L6" i="5"/>
  <c r="K6" i="5"/>
  <c r="R8" i="4" s="1"/>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I8" i="4"/>
  <c r="Z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<sst xmlns="http://schemas.openxmlformats.org/spreadsheetml/2006/main" count="218" uniqueCount="108">
  <si>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</si>
  <si>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</si>
  <si>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</si>
  <si>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</si>
  <si>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</si>
  <si>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</si>
  <si>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</si>
  <si>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</si>
  <si>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</si>
  <si>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</si>
  <si>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</si>
  <si>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</si>
  <si>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</si>
  <si>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</si>
  <si>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</si>
  <si>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</si>
  <si>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</si>
  <si>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</si>
  <si>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</si>
  <si>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</si>
  <si>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</si>
  <si>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</si>
  <si>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</si>
  <si>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</si>
  <si>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</si>
  <si>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</si>
  <si>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</si>
  <si>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</si>
  <si>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</si>
  <si>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</si>
  <si>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</si>
  <si>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</si>
  <si>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</si>
  <si>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</si>
  <si>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</si>
  <si>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</si>
  <si>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</si>
  <si>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</si>
  <si>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</si>
  <si>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</si>
  <si>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</si>
  <si>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</si>
  <si>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</si>
  <si>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</si>
  <si>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</si>
  <si>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</si>
  <si>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</si>
  <si>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</si>
  <si>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</si>
  <si>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</si>
  <si>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</si>
  <si>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</si>
  <si>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</si>
  <si>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</si>
  <si>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</si>
  <si>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</si>
  <si>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</si>
  <si>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</si>
  <si>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</si>
  <si>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</si>
  <si>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</si>
  <si>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</si>
  <si>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</si>
  <si>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</si>
  <si>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</si>
  <si>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</si>
  <si>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</si>
  <si>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</si>
  <si>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</si>
  <si>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</si>
  <si>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</si>
  <si>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</si>
  <si>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</si>
  <si>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</si>
  <si>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</si>
  <si>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</si>
  <si>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</si>
  <si>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</si>
  <si>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</si>
  <si>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</si>
  <si>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</si>
  <si>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</si>
  <si>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</si>
  <si>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</si>
  <si>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</si>
  <si>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</si>
  <si>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</si>
  <si>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</si>
  <si>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</si>
  <si>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</si>
  <si>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</si>
  <si>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</si>
  <si>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</si>
  <si>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安田町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</si>
  <si>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</si>
  <si>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</si>
  <si>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</si>
  <si>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</si>
  <si>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</si>
  <si>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</si>
  <si>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</si>
  <si>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</si>
  <si>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</si>
  <si>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</si>
  <si>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</si>
  <si>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漏水が多発し修繕費用がかさむ老朽化配水管については、国庫補助による布設替えを行うことにより、漏水及び無収水量の減少、ポンプの稼働時間短縮による電気料の圧縮を図っている。</t>
    <rPh sb="0" eb="2">
      <t>ロウスイ</t>
    </rPh>
    <phoneticPr fontId="4"/>
  </si>
  <si>
    <t>　景気低迷の影響で、水道使用料の減少により収益も年々減少している。一般会計からの繰入金については、公債費元金及び利子分の基準内の繰入に加えて、単独事業に対して繰入を実施している。また、未収金が会計を圧迫しているため、未収金をなくすため町全体で未収金対策に取り組んでいる。料金については、定期的に見直しをおこなっている。</t>
    <rPh sb="10" eb="12">
      <t>スイドウ</t>
    </rPh>
    <rPh sb="33" eb="35">
      <t>イッパン</t>
    </rPh>
    <rPh sb="35" eb="37">
      <t>カイケイ</t>
    </rPh>
    <rPh sb="40" eb="43">
      <t>クリイレキン</t>
    </rPh>
    <phoneticPr fontId="4"/>
  </si>
  <si>
    <t>　配水管の老朽化に伴う漏水事故が頻発し、有収率低下や耐震面での問題など施設の維持管理上深刻な状況となっている簡易水道事業の抜本的な改善を図るため、国庫補助事業による施設整備を実施している。
　景気低迷の影響で水道使用料の減少により収益も年々減少していることから、一般会計から公債費元金及び利子分の基準内の繰入に加えて、単独事業に対して繰入を実施している。また、未収金が会計を圧迫しているため、未収金をなくすため町全体で未収金対策に取り組んでいる。料金については、定期的に見直しを図っ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</si>
</sst>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5.31</c:v>
                </c:pt>
                <c:pt idx="1">
                  <c:v>6.04</c:v>
                </c:pt>
                <c:pt idx="2">
                  <c:v>7.36</c:v>
                </c:pt>
                <c:pt idx="3">
                  <c:v>1.61</c:v>
                </c:pt>
                <c:pt idx="4">
                  <c:v>0.35</c:v>
                </c:pt>
              </c:numCache>
            </c:numRef>
          </c:val>
        </c:ser>
        <c:dLbls>
          <c:showLegendKey val="0"/>
          <c:showVal val="0"/>
          <c:showCatName val="0"/>
          <c:showSerName val="0"/>
          <c:showPercent val="0"/>
          <c:showBubbleSize val="0"/>
        </c:dLbls>
        <c:gapWidth val="150"/>
        <c:axId val="79156352"/>
        <c:axId val="7915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79156352"/>
        <c:axId val="79158272"/>
      </c:lineChart>
      <c:dateAx>
        <c:axId val="79156352"/>
        <c:scaling>
          <c:orientation val="minMax"/>
        </c:scaling>
        <c:delete val="1"/>
        <c:axPos val="b"/>
        <c:numFmt formatCode="ge" sourceLinked="1"/>
        <c:majorTickMark val="none"/>
        <c:minorTickMark val="none"/>
        <c:tickLblPos val="none"/>
        <c:crossAx val="79158272"/>
        <c:crosses val="autoZero"/>
        <c:auto val="1"/>
        <c:lblOffset val="100"/>
        <c:baseTimeUnit val="years"/>
      </c:dateAx>
      <c:valAx>
        <c:axId val="7915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15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41.97</c:v>
                </c:pt>
                <c:pt idx="1">
                  <c:v>40.520000000000003</c:v>
                </c:pt>
                <c:pt idx="2">
                  <c:v>39.270000000000003</c:v>
                </c:pt>
                <c:pt idx="3">
                  <c:v>42.55</c:v>
                </c:pt>
                <c:pt idx="4">
                  <c:v>42.43</c:v>
                </c:pt>
              </c:numCache>
            </c:numRef>
          </c:val>
        </c:ser>
        <c:dLbls>
          <c:showLegendKey val="0"/>
          <c:showVal val="0"/>
          <c:showCatName val="0"/>
          <c:showSerName val="0"/>
          <c:showPercent val="0"/>
          <c:showBubbleSize val="0"/>
        </c:dLbls>
        <c:gapWidth val="150"/>
        <c:axId val="80553472"/>
        <c:axId val="8055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80553472"/>
        <c:axId val="80555392"/>
      </c:lineChart>
      <c:dateAx>
        <c:axId val="80553472"/>
        <c:scaling>
          <c:orientation val="minMax"/>
        </c:scaling>
        <c:delete val="1"/>
        <c:axPos val="b"/>
        <c:numFmt formatCode="ge" sourceLinked="1"/>
        <c:majorTickMark val="none"/>
        <c:minorTickMark val="none"/>
        <c:tickLblPos val="none"/>
        <c:crossAx val="80555392"/>
        <c:crosses val="autoZero"/>
        <c:auto val="1"/>
        <c:lblOffset val="100"/>
        <c:baseTimeUnit val="years"/>
      </c:dateAx>
      <c:valAx>
        <c:axId val="8055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55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52.61</c:v>
                </c:pt>
                <c:pt idx="1">
                  <c:v>54.49</c:v>
                </c:pt>
                <c:pt idx="2">
                  <c:v>55.28</c:v>
                </c:pt>
                <c:pt idx="3">
                  <c:v>50.41</c:v>
                </c:pt>
                <c:pt idx="4">
                  <c:v>47.62</c:v>
                </c:pt>
              </c:numCache>
            </c:numRef>
          </c:val>
        </c:ser>
        <c:dLbls>
          <c:showLegendKey val="0"/>
          <c:showVal val="0"/>
          <c:showCatName val="0"/>
          <c:showSerName val="0"/>
          <c:showPercent val="0"/>
          <c:showBubbleSize val="0"/>
        </c:dLbls>
        <c:gapWidth val="150"/>
        <c:axId val="80606336"/>
        <c:axId val="8060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80606336"/>
        <c:axId val="80608256"/>
      </c:lineChart>
      <c:dateAx>
        <c:axId val="80606336"/>
        <c:scaling>
          <c:orientation val="minMax"/>
        </c:scaling>
        <c:delete val="1"/>
        <c:axPos val="b"/>
        <c:numFmt formatCode="ge" sourceLinked="1"/>
        <c:majorTickMark val="none"/>
        <c:minorTickMark val="none"/>
        <c:tickLblPos val="none"/>
        <c:crossAx val="80608256"/>
        <c:crosses val="autoZero"/>
        <c:auto val="1"/>
        <c:lblOffset val="100"/>
        <c:baseTimeUnit val="years"/>
      </c:dateAx>
      <c:valAx>
        <c:axId val="8060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60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85.29</c:v>
                </c:pt>
                <c:pt idx="1">
                  <c:v>86.06</c:v>
                </c:pt>
                <c:pt idx="2">
                  <c:v>89</c:v>
                </c:pt>
                <c:pt idx="3">
                  <c:v>83.44</c:v>
                </c:pt>
                <c:pt idx="4">
                  <c:v>77.02</c:v>
                </c:pt>
              </c:numCache>
            </c:numRef>
          </c:val>
        </c:ser>
        <c:dLbls>
          <c:showLegendKey val="0"/>
          <c:showVal val="0"/>
          <c:showCatName val="0"/>
          <c:showSerName val="0"/>
          <c:showPercent val="0"/>
          <c:showBubbleSize val="0"/>
        </c:dLbls>
        <c:gapWidth val="150"/>
        <c:axId val="79192832"/>
        <c:axId val="7919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79192832"/>
        <c:axId val="79194752"/>
      </c:lineChart>
      <c:dateAx>
        <c:axId val="79192832"/>
        <c:scaling>
          <c:orientation val="minMax"/>
        </c:scaling>
        <c:delete val="1"/>
        <c:axPos val="b"/>
        <c:numFmt formatCode="ge" sourceLinked="1"/>
        <c:majorTickMark val="none"/>
        <c:minorTickMark val="none"/>
        <c:tickLblPos val="none"/>
        <c:crossAx val="79194752"/>
        <c:crosses val="autoZero"/>
        <c:auto val="1"/>
        <c:lblOffset val="100"/>
        <c:baseTimeUnit val="years"/>
      </c:dateAx>
      <c:valAx>
        <c:axId val="7919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19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9634816"/>
        <c:axId val="7963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634816"/>
        <c:axId val="79636736"/>
      </c:lineChart>
      <c:dateAx>
        <c:axId val="79634816"/>
        <c:scaling>
          <c:orientation val="minMax"/>
        </c:scaling>
        <c:delete val="1"/>
        <c:axPos val="b"/>
        <c:numFmt formatCode="ge" sourceLinked="1"/>
        <c:majorTickMark val="none"/>
        <c:minorTickMark val="none"/>
        <c:tickLblPos val="none"/>
        <c:crossAx val="79636736"/>
        <c:crosses val="autoZero"/>
        <c:auto val="1"/>
        <c:lblOffset val="100"/>
        <c:baseTimeUnit val="years"/>
      </c:dateAx>
      <c:valAx>
        <c:axId val="7963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63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9667200"/>
        <c:axId val="7966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667200"/>
        <c:axId val="79669120"/>
      </c:lineChart>
      <c:dateAx>
        <c:axId val="79667200"/>
        <c:scaling>
          <c:orientation val="minMax"/>
        </c:scaling>
        <c:delete val="1"/>
        <c:axPos val="b"/>
        <c:numFmt formatCode="ge" sourceLinked="1"/>
        <c:majorTickMark val="none"/>
        <c:minorTickMark val="none"/>
        <c:tickLblPos val="none"/>
        <c:crossAx val="79669120"/>
        <c:crosses val="autoZero"/>
        <c:auto val="1"/>
        <c:lblOffset val="100"/>
        <c:baseTimeUnit val="years"/>
      </c:dateAx>
      <c:valAx>
        <c:axId val="7966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66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306176"/>
        <c:axId val="8030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306176"/>
        <c:axId val="80308096"/>
      </c:lineChart>
      <c:dateAx>
        <c:axId val="80306176"/>
        <c:scaling>
          <c:orientation val="minMax"/>
        </c:scaling>
        <c:delete val="1"/>
        <c:axPos val="b"/>
        <c:numFmt formatCode="ge" sourceLinked="1"/>
        <c:majorTickMark val="none"/>
        <c:minorTickMark val="none"/>
        <c:tickLblPos val="none"/>
        <c:crossAx val="80308096"/>
        <c:crosses val="autoZero"/>
        <c:auto val="1"/>
        <c:lblOffset val="100"/>
        <c:baseTimeUnit val="years"/>
      </c:dateAx>
      <c:valAx>
        <c:axId val="8030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30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321920"/>
        <c:axId val="8034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321920"/>
        <c:axId val="80348672"/>
      </c:lineChart>
      <c:dateAx>
        <c:axId val="80321920"/>
        <c:scaling>
          <c:orientation val="minMax"/>
        </c:scaling>
        <c:delete val="1"/>
        <c:axPos val="b"/>
        <c:numFmt formatCode="ge" sourceLinked="1"/>
        <c:majorTickMark val="none"/>
        <c:minorTickMark val="none"/>
        <c:tickLblPos val="none"/>
        <c:crossAx val="80348672"/>
        <c:crosses val="autoZero"/>
        <c:auto val="1"/>
        <c:lblOffset val="100"/>
        <c:baseTimeUnit val="years"/>
      </c:dateAx>
      <c:valAx>
        <c:axId val="8034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32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909.41</c:v>
                </c:pt>
                <c:pt idx="1">
                  <c:v>964.33</c:v>
                </c:pt>
                <c:pt idx="2">
                  <c:v>1062.6400000000001</c:v>
                </c:pt>
                <c:pt idx="3">
                  <c:v>1135.31</c:v>
                </c:pt>
                <c:pt idx="4">
                  <c:v>1170.0899999999999</c:v>
                </c:pt>
              </c:numCache>
            </c:numRef>
          </c:val>
        </c:ser>
        <c:dLbls>
          <c:showLegendKey val="0"/>
          <c:showVal val="0"/>
          <c:showCatName val="0"/>
          <c:showSerName val="0"/>
          <c:showPercent val="0"/>
          <c:showBubbleSize val="0"/>
        </c:dLbls>
        <c:gapWidth val="150"/>
        <c:axId val="80362496"/>
        <c:axId val="8040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80362496"/>
        <c:axId val="80401536"/>
      </c:lineChart>
      <c:dateAx>
        <c:axId val="80362496"/>
        <c:scaling>
          <c:orientation val="minMax"/>
        </c:scaling>
        <c:delete val="1"/>
        <c:axPos val="b"/>
        <c:numFmt formatCode="ge" sourceLinked="1"/>
        <c:majorTickMark val="none"/>
        <c:minorTickMark val="none"/>
        <c:tickLblPos val="none"/>
        <c:crossAx val="80401536"/>
        <c:crosses val="autoZero"/>
        <c:auto val="1"/>
        <c:lblOffset val="100"/>
        <c:baseTimeUnit val="years"/>
      </c:dateAx>
      <c:valAx>
        <c:axId val="8040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36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73.88</c:v>
                </c:pt>
                <c:pt idx="1">
                  <c:v>73.81</c:v>
                </c:pt>
                <c:pt idx="2">
                  <c:v>74.8</c:v>
                </c:pt>
                <c:pt idx="3">
                  <c:v>70.63</c:v>
                </c:pt>
                <c:pt idx="4">
                  <c:v>65.13</c:v>
                </c:pt>
              </c:numCache>
            </c:numRef>
          </c:val>
        </c:ser>
        <c:dLbls>
          <c:showLegendKey val="0"/>
          <c:showVal val="0"/>
          <c:showCatName val="0"/>
          <c:showSerName val="0"/>
          <c:showPercent val="0"/>
          <c:showBubbleSize val="0"/>
        </c:dLbls>
        <c:gapWidth val="150"/>
        <c:axId val="80489088"/>
        <c:axId val="8049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80489088"/>
        <c:axId val="80495360"/>
      </c:lineChart>
      <c:dateAx>
        <c:axId val="80489088"/>
        <c:scaling>
          <c:orientation val="minMax"/>
        </c:scaling>
        <c:delete val="1"/>
        <c:axPos val="b"/>
        <c:numFmt formatCode="ge" sourceLinked="1"/>
        <c:majorTickMark val="none"/>
        <c:minorTickMark val="none"/>
        <c:tickLblPos val="none"/>
        <c:crossAx val="80495360"/>
        <c:crosses val="autoZero"/>
        <c:auto val="1"/>
        <c:lblOffset val="100"/>
        <c:baseTimeUnit val="years"/>
      </c:dateAx>
      <c:valAx>
        <c:axId val="8049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8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128.34</c:v>
                </c:pt>
                <c:pt idx="1">
                  <c:v>128.19999999999999</c:v>
                </c:pt>
                <c:pt idx="2">
                  <c:v>126.38</c:v>
                </c:pt>
                <c:pt idx="3">
                  <c:v>134.61000000000001</c:v>
                </c:pt>
                <c:pt idx="4">
                  <c:v>149.63999999999999</c:v>
                </c:pt>
              </c:numCache>
            </c:numRef>
          </c:val>
        </c:ser>
        <c:dLbls>
          <c:showLegendKey val="0"/>
          <c:showVal val="0"/>
          <c:showCatName val="0"/>
          <c:showSerName val="0"/>
          <c:showPercent val="0"/>
          <c:showBubbleSize val="0"/>
        </c:dLbls>
        <c:gapWidth val="150"/>
        <c:axId val="80529280"/>
        <c:axId val="8053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80529280"/>
        <c:axId val="80535552"/>
      </c:lineChart>
      <c:dateAx>
        <c:axId val="80529280"/>
        <c:scaling>
          <c:orientation val="minMax"/>
        </c:scaling>
        <c:delete val="1"/>
        <c:axPos val="b"/>
        <c:numFmt formatCode="ge" sourceLinked="1"/>
        <c:majorTickMark val="none"/>
        <c:minorTickMark val="none"/>
        <c:tickLblPos val="none"/>
        <c:crossAx val="80535552"/>
        <c:crosses val="autoZero"/>
        <c:auto val="1"/>
        <c:lblOffset val="100"/>
        <c:baseTimeUnit val="years"/>
      </c:dateAx>
      <c:valAx>
        <c:axId val="8053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52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60"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高知県　安田町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D3</v>
      </c>
      <c r="AA8" s="52"/>
      <c r="AB8" s="52"/>
      <c r="AC8" s="52"/>
      <c r="AD8" s="52"/>
      <c r="AE8" s="52"/>
      <c r="AF8" s="52"/>
      <c r="AG8" s="53"/>
      <c r="AH8" s="3"/>
      <c r="AI8" s="54">
        <f>データ!Q6</f>
        <v>2876</v>
      </c>
      <c r="AJ8" s="55"/>
      <c r="AK8" s="55"/>
      <c r="AL8" s="55"/>
      <c r="AM8" s="55"/>
      <c r="AN8" s="55"/>
      <c r="AO8" s="55"/>
      <c r="AP8" s="56"/>
      <c r="AQ8" s="46">
        <f>データ!R6</f>
        <v>52.36</v>
      </c>
      <c r="AR8" s="46"/>
      <c r="AS8" s="46"/>
      <c r="AT8" s="46"/>
      <c r="AU8" s="46"/>
      <c r="AV8" s="46"/>
      <c r="AW8" s="46"/>
      <c r="AX8" s="46"/>
      <c r="AY8" s="46">
        <f>データ!S6</f>
        <v>54.93</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99.79</v>
      </c>
      <c r="S10" s="46"/>
      <c r="T10" s="46"/>
      <c r="U10" s="46"/>
      <c r="V10" s="46"/>
      <c r="W10" s="46"/>
      <c r="X10" s="46"/>
      <c r="Y10" s="46"/>
      <c r="Z10" s="80">
        <f>データ!P6</f>
        <v>1620</v>
      </c>
      <c r="AA10" s="80"/>
      <c r="AB10" s="80"/>
      <c r="AC10" s="80"/>
      <c r="AD10" s="80"/>
      <c r="AE10" s="80"/>
      <c r="AF10" s="80"/>
      <c r="AG10" s="80"/>
      <c r="AH10" s="2"/>
      <c r="AI10" s="80">
        <f>データ!T6</f>
        <v>2845</v>
      </c>
      <c r="AJ10" s="80"/>
      <c r="AK10" s="80"/>
      <c r="AL10" s="80"/>
      <c r="AM10" s="80"/>
      <c r="AN10" s="80"/>
      <c r="AO10" s="80"/>
      <c r="AP10" s="80"/>
      <c r="AQ10" s="46">
        <f>データ!U6</f>
        <v>1.35</v>
      </c>
      <c r="AR10" s="46"/>
      <c r="AS10" s="46"/>
      <c r="AT10" s="46"/>
      <c r="AU10" s="46"/>
      <c r="AV10" s="46"/>
      <c r="AW10" s="46"/>
      <c r="AX10" s="46"/>
      <c r="AY10" s="46">
        <f>データ!V6</f>
        <v>2107.41</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106</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105</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393045</v>
      </c>
      <c r="D6" s="31">
        <f t="shared" si="3"/>
        <v>47</v>
      </c>
      <c r="E6" s="31">
        <f t="shared" si="3"/>
        <v>1</v>
      </c>
      <c r="F6" s="31">
        <f t="shared" si="3"/>
        <v>0</v>
      </c>
      <c r="G6" s="31">
        <f t="shared" si="3"/>
        <v>0</v>
      </c>
      <c r="H6" s="31" t="str">
        <f t="shared" si="3"/>
        <v>高知県　安田町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99.79</v>
      </c>
      <c r="P6" s="32">
        <f t="shared" si="3"/>
        <v>1620</v>
      </c>
      <c r="Q6" s="32">
        <f t="shared" si="3"/>
        <v>2876</v>
      </c>
      <c r="R6" s="32">
        <f t="shared" si="3"/>
        <v>52.36</v>
      </c>
      <c r="S6" s="32">
        <f t="shared" si="3"/>
        <v>54.93</v>
      </c>
      <c r="T6" s="32">
        <f t="shared" si="3"/>
        <v>2845</v>
      </c>
      <c r="U6" s="32">
        <f t="shared" si="3"/>
        <v>1.35</v>
      </c>
      <c r="V6" s="32">
        <f t="shared" si="3"/>
        <v>2107.41</v>
      </c>
      <c r="W6" s="33">
        <f>IF(W7="",NA(),W7)</f>
        <v>85.29</v>
      </c>
      <c r="X6" s="33">
        <f t="shared" ref="X6:AF6" si="4">IF(X7="",NA(),X7)</f>
        <v>86.06</v>
      </c>
      <c r="Y6" s="33">
        <f t="shared" si="4"/>
        <v>89</v>
      </c>
      <c r="Z6" s="33">
        <f t="shared" si="4"/>
        <v>83.44</v>
      </c>
      <c r="AA6" s="33">
        <f t="shared" si="4"/>
        <v>77.02</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909.41</v>
      </c>
      <c r="BE6" s="33">
        <f t="shared" ref="BE6:BM6" si="7">IF(BE7="",NA(),BE7)</f>
        <v>964.33</v>
      </c>
      <c r="BF6" s="33">
        <f t="shared" si="7"/>
        <v>1062.6400000000001</v>
      </c>
      <c r="BG6" s="33">
        <f t="shared" si="7"/>
        <v>1135.31</v>
      </c>
      <c r="BH6" s="33">
        <f t="shared" si="7"/>
        <v>1170.0899999999999</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73.88</v>
      </c>
      <c r="BP6" s="33">
        <f t="shared" ref="BP6:BX6" si="8">IF(BP7="",NA(),BP7)</f>
        <v>73.81</v>
      </c>
      <c r="BQ6" s="33">
        <f t="shared" si="8"/>
        <v>74.8</v>
      </c>
      <c r="BR6" s="33">
        <f t="shared" si="8"/>
        <v>70.63</v>
      </c>
      <c r="BS6" s="33">
        <f t="shared" si="8"/>
        <v>65.13</v>
      </c>
      <c r="BT6" s="33">
        <f t="shared" si="8"/>
        <v>57.51</v>
      </c>
      <c r="BU6" s="33">
        <f t="shared" si="8"/>
        <v>56.46</v>
      </c>
      <c r="BV6" s="33">
        <f t="shared" si="8"/>
        <v>19.77</v>
      </c>
      <c r="BW6" s="33">
        <f t="shared" si="8"/>
        <v>34.25</v>
      </c>
      <c r="BX6" s="33">
        <f t="shared" si="8"/>
        <v>46.48</v>
      </c>
      <c r="BY6" s="32" t="str">
        <f>IF(BY7="","",IF(BY7="-","【-】","【"&amp;SUBSTITUTE(TEXT(BY7,"#,##0.00"),"-","△")&amp;"】"))</f>
        <v>【36.33】</v>
      </c>
      <c r="BZ6" s="33">
        <f>IF(BZ7="",NA(),BZ7)</f>
        <v>128.34</v>
      </c>
      <c r="CA6" s="33">
        <f t="shared" ref="CA6:CI6" si="9">IF(CA7="",NA(),CA7)</f>
        <v>128.19999999999999</v>
      </c>
      <c r="CB6" s="33">
        <f t="shared" si="9"/>
        <v>126.38</v>
      </c>
      <c r="CC6" s="33">
        <f t="shared" si="9"/>
        <v>134.61000000000001</v>
      </c>
      <c r="CD6" s="33">
        <f t="shared" si="9"/>
        <v>149.63999999999999</v>
      </c>
      <c r="CE6" s="33">
        <f t="shared" si="9"/>
        <v>291.83</v>
      </c>
      <c r="CF6" s="33">
        <f t="shared" si="9"/>
        <v>306.49</v>
      </c>
      <c r="CG6" s="33">
        <f t="shared" si="9"/>
        <v>878.73</v>
      </c>
      <c r="CH6" s="33">
        <f t="shared" si="9"/>
        <v>501.18</v>
      </c>
      <c r="CI6" s="33">
        <f t="shared" si="9"/>
        <v>376.61</v>
      </c>
      <c r="CJ6" s="32" t="str">
        <f>IF(CJ7="","",IF(CJ7="-","【-】","【"&amp;SUBSTITUTE(TEXT(CJ7,"#,##0.00"),"-","△")&amp;"】"))</f>
        <v>【476.46】</v>
      </c>
      <c r="CK6" s="33">
        <f>IF(CK7="",NA(),CK7)</f>
        <v>41.97</v>
      </c>
      <c r="CL6" s="33">
        <f t="shared" ref="CL6:CT6" si="10">IF(CL7="",NA(),CL7)</f>
        <v>40.520000000000003</v>
      </c>
      <c r="CM6" s="33">
        <f t="shared" si="10"/>
        <v>39.270000000000003</v>
      </c>
      <c r="CN6" s="33">
        <f t="shared" si="10"/>
        <v>42.55</v>
      </c>
      <c r="CO6" s="33">
        <f t="shared" si="10"/>
        <v>42.43</v>
      </c>
      <c r="CP6" s="33">
        <f t="shared" si="10"/>
        <v>57.95</v>
      </c>
      <c r="CQ6" s="33">
        <f t="shared" si="10"/>
        <v>58.25</v>
      </c>
      <c r="CR6" s="33">
        <f t="shared" si="10"/>
        <v>57.17</v>
      </c>
      <c r="CS6" s="33">
        <f t="shared" si="10"/>
        <v>57.55</v>
      </c>
      <c r="CT6" s="33">
        <f t="shared" si="10"/>
        <v>57.43</v>
      </c>
      <c r="CU6" s="32" t="str">
        <f>IF(CU7="","",IF(CU7="-","【-】","【"&amp;SUBSTITUTE(TEXT(CU7,"#,##0.00"),"-","△")&amp;"】"))</f>
        <v>【58.19】</v>
      </c>
      <c r="CV6" s="33">
        <f>IF(CV7="",NA(),CV7)</f>
        <v>52.61</v>
      </c>
      <c r="CW6" s="33">
        <f t="shared" ref="CW6:DE6" si="11">IF(CW7="",NA(),CW7)</f>
        <v>54.49</v>
      </c>
      <c r="CX6" s="33">
        <f t="shared" si="11"/>
        <v>55.28</v>
      </c>
      <c r="CY6" s="33">
        <f t="shared" si="11"/>
        <v>50.41</v>
      </c>
      <c r="CZ6" s="33">
        <f t="shared" si="11"/>
        <v>47.62</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5.31</v>
      </c>
      <c r="ED6" s="33">
        <f t="shared" ref="ED6:EL6" si="14">IF(ED7="",NA(),ED7)</f>
        <v>6.04</v>
      </c>
      <c r="EE6" s="33">
        <f t="shared" si="14"/>
        <v>7.36</v>
      </c>
      <c r="EF6" s="33">
        <f t="shared" si="14"/>
        <v>1.61</v>
      </c>
      <c r="EG6" s="33">
        <f t="shared" si="14"/>
        <v>0.35</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393045</v>
      </c>
      <c r="D7" s="35">
        <v>47</v>
      </c>
      <c r="E7" s="35">
        <v>1</v>
      </c>
      <c r="F7" s="35">
        <v>0</v>
      </c>
      <c r="G7" s="35">
        <v>0</v>
      </c>
      <c r="H7" s="35" t="s">
        <v>93</v>
      </c>
      <c r="I7" s="35" t="s">
        <v>94</v>
      </c>
      <c r="J7" s="35" t="s">
        <v>95</v>
      </c>
      <c r="K7" s="35" t="s">
        <v>96</v>
      </c>
      <c r="L7" s="35" t="s">
        <v>97</v>
      </c>
      <c r="M7" s="36" t="s">
        <v>98</v>
      </c>
      <c r="N7" s="36" t="s">
        <v>99</v>
      </c>
      <c r="O7" s="36">
        <v>99.79</v>
      </c>
      <c r="P7" s="36">
        <v>1620</v>
      </c>
      <c r="Q7" s="36">
        <v>2876</v>
      </c>
      <c r="R7" s="36">
        <v>52.36</v>
      </c>
      <c r="S7" s="36">
        <v>54.93</v>
      </c>
      <c r="T7" s="36">
        <v>2845</v>
      </c>
      <c r="U7" s="36">
        <v>1.35</v>
      </c>
      <c r="V7" s="36">
        <v>2107.41</v>
      </c>
      <c r="W7" s="36">
        <v>85.29</v>
      </c>
      <c r="X7" s="36">
        <v>86.06</v>
      </c>
      <c r="Y7" s="36">
        <v>89</v>
      </c>
      <c r="Z7" s="36">
        <v>83.44</v>
      </c>
      <c r="AA7" s="36">
        <v>77.02</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909.41</v>
      </c>
      <c r="BE7" s="36">
        <v>964.33</v>
      </c>
      <c r="BF7" s="36">
        <v>1062.6400000000001</v>
      </c>
      <c r="BG7" s="36">
        <v>1135.31</v>
      </c>
      <c r="BH7" s="36">
        <v>1170.0899999999999</v>
      </c>
      <c r="BI7" s="36">
        <v>1137.3599999999999</v>
      </c>
      <c r="BJ7" s="36">
        <v>1124.6400000000001</v>
      </c>
      <c r="BK7" s="36">
        <v>1108.26</v>
      </c>
      <c r="BL7" s="36">
        <v>1113.76</v>
      </c>
      <c r="BM7" s="36">
        <v>1125.69</v>
      </c>
      <c r="BN7" s="36">
        <v>1239.32</v>
      </c>
      <c r="BO7" s="36">
        <v>73.88</v>
      </c>
      <c r="BP7" s="36">
        <v>73.81</v>
      </c>
      <c r="BQ7" s="36">
        <v>74.8</v>
      </c>
      <c r="BR7" s="36">
        <v>70.63</v>
      </c>
      <c r="BS7" s="36">
        <v>65.13</v>
      </c>
      <c r="BT7" s="36">
        <v>57.51</v>
      </c>
      <c r="BU7" s="36">
        <v>56.46</v>
      </c>
      <c r="BV7" s="36">
        <v>19.77</v>
      </c>
      <c r="BW7" s="36">
        <v>34.25</v>
      </c>
      <c r="BX7" s="36">
        <v>46.48</v>
      </c>
      <c r="BY7" s="36">
        <v>36.33</v>
      </c>
      <c r="BZ7" s="36">
        <v>128.34</v>
      </c>
      <c r="CA7" s="36">
        <v>128.19999999999999</v>
      </c>
      <c r="CB7" s="36">
        <v>126.38</v>
      </c>
      <c r="CC7" s="36">
        <v>134.61000000000001</v>
      </c>
      <c r="CD7" s="36">
        <v>149.63999999999999</v>
      </c>
      <c r="CE7" s="36">
        <v>291.83</v>
      </c>
      <c r="CF7" s="36">
        <v>306.49</v>
      </c>
      <c r="CG7" s="36">
        <v>878.73</v>
      </c>
      <c r="CH7" s="36">
        <v>501.18</v>
      </c>
      <c r="CI7" s="36">
        <v>376.61</v>
      </c>
      <c r="CJ7" s="36">
        <v>476.46</v>
      </c>
      <c r="CK7" s="36">
        <v>41.97</v>
      </c>
      <c r="CL7" s="36">
        <v>40.520000000000003</v>
      </c>
      <c r="CM7" s="36">
        <v>39.270000000000003</v>
      </c>
      <c r="CN7" s="36">
        <v>42.55</v>
      </c>
      <c r="CO7" s="36">
        <v>42.43</v>
      </c>
      <c r="CP7" s="36">
        <v>57.95</v>
      </c>
      <c r="CQ7" s="36">
        <v>58.25</v>
      </c>
      <c r="CR7" s="36">
        <v>57.17</v>
      </c>
      <c r="CS7" s="36">
        <v>57.55</v>
      </c>
      <c r="CT7" s="36">
        <v>57.43</v>
      </c>
      <c r="CU7" s="36">
        <v>58.19</v>
      </c>
      <c r="CV7" s="36">
        <v>52.61</v>
      </c>
      <c r="CW7" s="36">
        <v>54.49</v>
      </c>
      <c r="CX7" s="36">
        <v>55.28</v>
      </c>
      <c r="CY7" s="36">
        <v>50.41</v>
      </c>
      <c r="CZ7" s="36">
        <v>47.62</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5.31</v>
      </c>
      <c r="ED7" s="36">
        <v>6.04</v>
      </c>
      <c r="EE7" s="36">
        <v>7.36</v>
      </c>
      <c r="EF7" s="36">
        <v>1.61</v>
      </c>
      <c r="EG7" s="36">
        <v>0.35</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2016-02-24T04:54:52Z</cp:lastPrinted>
  <dcterms:created xsi:type="dcterms:W3CDTF">2016-01-18T05:06:16Z</dcterms:created>
  <dcterms:modified xsi:type="dcterms:W3CDTF">2016-02-24T04:54:55Z</dcterms:modified>
  <cp:category/>
</cp:coreProperties>
</file>