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M6" i="5"/>
  <c r="B10" i="4" s="1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I10" i="4"/>
  <c r="AL8" i="4"/>
  <c r="W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<sst xmlns="http://schemas.openxmlformats.org/spreadsheetml/2006/main" count="221" uniqueCount="111">
  <si>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</si>
  <si>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</si>
  <si>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</si>
  <si>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</si>
  <si>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</si>
  <si>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</si>
  <si>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</si>
  <si>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</si>
  <si>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</si>
  <si>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</si>
  <si>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</si>
  <si>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</si>
  <si>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</si>
  <si>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</si>
  <si>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</si>
  <si>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</si>
  <si>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</si>
  <si>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</si>
  <si>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</si>
  <si>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</si>
  <si>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</si>
  <si>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</si>
  <si>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</si>
  <si>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</si>
  <si>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</si>
  <si>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</si>
  <si>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</si>
  <si>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</si>
  <si>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</si>
  <si>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</si>
  <si>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</si>
  <si>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</si>
  <si>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</si>
  <si>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</si>
  <si>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</si>
  <si>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</si>
  <si>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</si>
  <si>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</si>
  <si>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</si>
  <si>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</si>
  <si>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</si>
  <si>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</si>
  <si>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</si>
  <si>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</si>
  <si>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</si>
  <si>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</si>
  <si>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</si>
  <si>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</si>
  <si>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</si>
  <si>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</si>
  <si>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</si>
  <si>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</si>
  <si>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</si>
  <si>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</si>
  <si>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</si>
  <si>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</si>
  <si>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</si>
  <si>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</si>
  <si>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</si>
  <si>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</si>
  <si>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</si>
  <si>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</si>
  <si>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</si>
  <si>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</si>
  <si>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</si>
  <si>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</si>
  <si>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</si>
  <si>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</si>
  <si>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</si>
  <si>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</si>
  <si>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</si>
  <si>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</si>
  <si>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</si>
  <si>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</si>
  <si>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</si>
  <si>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</si>
  <si>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</si>
  <si>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</si>
  <si>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</si>
  <si>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</si>
  <si>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</si>
  <si>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</si>
  <si>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</si>
  <si>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</si>
  <si>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</si>
  <si>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</si>
  <si>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</si>
  <si>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</si>
  <si>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</si>
  <si>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</si>
  <si>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</si>
  <si>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</si>
  <si>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</si>
  <si>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</si>
  <si>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</si>
  <si>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</si>
  <si>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高知県　芸西村</t>
  </si>
  <si>
    <t>法非適用</t>
  </si>
  <si>
    <t>下水道事業</t>
  </si>
  <si>
    <t>特定環境保全公共下水道</t>
  </si>
  <si>
    <t>D3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</si>
  <si>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</si>
  <si>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</si>
  <si>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</si>
  <si>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</si>
  <si>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</si>
  <si>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</si>
  <si>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</si>
  <si>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供用開始から13年が経過している。管渠は老朽化による影響は見られない。ほとんどの区間で小口径の塩ビ管を採用しており、腐食等の影響がないためと考えられる。
処理場等の施設については、長寿命化計画を策定し計画的に改修工事を行うなど、工事費の節減に努めている。</t>
    <rPh sb="0" eb="2">
      <t>キョウヨウ</t>
    </rPh>
    <rPh sb="2" eb="4">
      <t>カイシ</t>
    </rPh>
    <rPh sb="8" eb="9">
      <t>ネン</t>
    </rPh>
    <rPh sb="10" eb="12">
      <t>ケイカ</t>
    </rPh>
    <rPh sb="20" eb="22">
      <t>ロウキュウ</t>
    </rPh>
    <rPh sb="22" eb="23">
      <t>カ</t>
    </rPh>
    <rPh sb="26" eb="28">
      <t>エイキョウ</t>
    </rPh>
    <rPh sb="29" eb="30">
      <t>ミ</t>
    </rPh>
    <rPh sb="40" eb="42">
      <t>クカン</t>
    </rPh>
    <rPh sb="43" eb="46">
      <t>ショウコウケイ</t>
    </rPh>
    <rPh sb="47" eb="48">
      <t>エン</t>
    </rPh>
    <rPh sb="49" eb="50">
      <t>カン</t>
    </rPh>
    <rPh sb="51" eb="53">
      <t>サイヨウ</t>
    </rPh>
    <rPh sb="58" eb="60">
      <t>フショク</t>
    </rPh>
    <rPh sb="60" eb="61">
      <t>トウ</t>
    </rPh>
    <rPh sb="62" eb="64">
      <t>エイキョウ</t>
    </rPh>
    <rPh sb="70" eb="71">
      <t>カンガ</t>
    </rPh>
    <rPh sb="77" eb="80">
      <t>ショリジョウ</t>
    </rPh>
    <rPh sb="80" eb="81">
      <t>トウ</t>
    </rPh>
    <rPh sb="82" eb="84">
      <t>シセツ</t>
    </rPh>
    <rPh sb="90" eb="91">
      <t>チョウ</t>
    </rPh>
    <rPh sb="91" eb="94">
      <t>ジュミョウカ</t>
    </rPh>
    <rPh sb="94" eb="96">
      <t>ケイカク</t>
    </rPh>
    <rPh sb="97" eb="99">
      <t>サクテイ</t>
    </rPh>
    <rPh sb="100" eb="103">
      <t>ケイカクテキ</t>
    </rPh>
    <rPh sb="104" eb="106">
      <t>カイシュウ</t>
    </rPh>
    <rPh sb="106" eb="108">
      <t>コウジ</t>
    </rPh>
    <rPh sb="109" eb="110">
      <t>オコナ</t>
    </rPh>
    <rPh sb="114" eb="117">
      <t>コウジヒ</t>
    </rPh>
    <rPh sb="118" eb="120">
      <t>セツゲン</t>
    </rPh>
    <rPh sb="121" eb="122">
      <t>ツト</t>
    </rPh>
    <phoneticPr fontId="4"/>
  </si>
  <si>
    <t>収益的収支比率はほぼ100％に近づいているが、収益の多くを一般会計からの繰入金に頼っている状況である。今後は料金収入の増加を図り、経費を抑える必要がある。
経費回収率及び汚水処理原価は平均値より良好である。維持管理委託を長期契約にするなど経費節減に努めた結果である。今後は施設の老朽化に伴い数値の悪化も見込まれ、注意する必要がある。
施設利用率は平均値を上回っているが、依然として低率である。水洗化率のさらなる上昇を図り、使用水量の増加に努めたい。</t>
    <rPh sb="0" eb="3">
      <t>シュウエキテキ</t>
    </rPh>
    <rPh sb="3" eb="5">
      <t>シュウシ</t>
    </rPh>
    <rPh sb="5" eb="7">
      <t>ヒリツ</t>
    </rPh>
    <rPh sb="15" eb="16">
      <t>チカ</t>
    </rPh>
    <rPh sb="23" eb="25">
      <t>シュウエキ</t>
    </rPh>
    <rPh sb="26" eb="27">
      <t>オオ</t>
    </rPh>
    <rPh sb="29" eb="31">
      <t>イッパン</t>
    </rPh>
    <rPh sb="31" eb="33">
      <t>カイケイ</t>
    </rPh>
    <rPh sb="36" eb="38">
      <t>クリイレ</t>
    </rPh>
    <rPh sb="38" eb="39">
      <t>キン</t>
    </rPh>
    <rPh sb="40" eb="41">
      <t>タヨ</t>
    </rPh>
    <rPh sb="45" eb="47">
      <t>ジョウキョウ</t>
    </rPh>
    <rPh sb="51" eb="53">
      <t>コンゴ</t>
    </rPh>
    <rPh sb="54" eb="56">
      <t>リョウキン</t>
    </rPh>
    <rPh sb="56" eb="58">
      <t>シュウニュウ</t>
    </rPh>
    <rPh sb="59" eb="61">
      <t>ゾウカ</t>
    </rPh>
    <rPh sb="62" eb="63">
      <t>ハカ</t>
    </rPh>
    <rPh sb="65" eb="67">
      <t>ケイヒ</t>
    </rPh>
    <rPh sb="68" eb="69">
      <t>オサ</t>
    </rPh>
    <rPh sb="71" eb="73">
      <t>ヒツヨウ</t>
    </rPh>
    <rPh sb="78" eb="80">
      <t>ケイヒ</t>
    </rPh>
    <rPh sb="80" eb="82">
      <t>カイシュウ</t>
    </rPh>
    <rPh sb="82" eb="83">
      <t>リツ</t>
    </rPh>
    <rPh sb="83" eb="84">
      <t>オヨ</t>
    </rPh>
    <rPh sb="85" eb="87">
      <t>オスイ</t>
    </rPh>
    <rPh sb="87" eb="89">
      <t>ショリ</t>
    </rPh>
    <rPh sb="89" eb="91">
      <t>ゲンカ</t>
    </rPh>
    <rPh sb="92" eb="95">
      <t>ヘイキンチ</t>
    </rPh>
    <rPh sb="97" eb="99">
      <t>リョウコウ</t>
    </rPh>
    <rPh sb="103" eb="105">
      <t>イジ</t>
    </rPh>
    <rPh sb="105" eb="107">
      <t>カンリ</t>
    </rPh>
    <rPh sb="107" eb="109">
      <t>イタク</t>
    </rPh>
    <rPh sb="110" eb="112">
      <t>チョウキ</t>
    </rPh>
    <rPh sb="112" eb="114">
      <t>ケイヤク</t>
    </rPh>
    <rPh sb="119" eb="121">
      <t>ケイヒ</t>
    </rPh>
    <rPh sb="121" eb="123">
      <t>セツゲン</t>
    </rPh>
    <rPh sb="124" eb="125">
      <t>ツト</t>
    </rPh>
    <rPh sb="127" eb="129">
      <t>ケッカ</t>
    </rPh>
    <rPh sb="133" eb="135">
      <t>コンゴ</t>
    </rPh>
    <rPh sb="136" eb="138">
      <t>シセツ</t>
    </rPh>
    <rPh sb="139" eb="142">
      <t>ロウキュウカ</t>
    </rPh>
    <rPh sb="143" eb="144">
      <t>トモナ</t>
    </rPh>
    <rPh sb="145" eb="147">
      <t>スウチ</t>
    </rPh>
    <rPh sb="148" eb="150">
      <t>アッカ</t>
    </rPh>
    <rPh sb="151" eb="153">
      <t>ミコ</t>
    </rPh>
    <rPh sb="156" eb="158">
      <t>チュウイ</t>
    </rPh>
    <rPh sb="160" eb="162">
      <t>ヒツヨウ</t>
    </rPh>
    <rPh sb="167" eb="169">
      <t>シセツ</t>
    </rPh>
    <rPh sb="169" eb="172">
      <t>リヨウリツ</t>
    </rPh>
    <rPh sb="173" eb="176">
      <t>ヘイキンチ</t>
    </rPh>
    <rPh sb="177" eb="179">
      <t>ウワマワ</t>
    </rPh>
    <rPh sb="185" eb="187">
      <t>イゼン</t>
    </rPh>
    <rPh sb="190" eb="192">
      <t>テイリツ</t>
    </rPh>
    <rPh sb="196" eb="199">
      <t>スイセンカ</t>
    </rPh>
    <rPh sb="199" eb="200">
      <t>リツ</t>
    </rPh>
    <rPh sb="211" eb="213">
      <t>シヨウ</t>
    </rPh>
    <rPh sb="213" eb="215">
      <t>スイリョウ</t>
    </rPh>
    <rPh sb="216" eb="218">
      <t>ゾウカ</t>
    </rPh>
    <rPh sb="219" eb="220">
      <t>ツト</t>
    </rPh>
    <phoneticPr fontId="4"/>
  </si>
  <si>
    <t>供用開始から13年が経過し、水洗化率は順調に上昇している。経費回収率及び汚水処理原価も良好に推移しており、経費の節減は図られている。しかし、今後は施設の老朽化や人件費の高騰に伴い、維持管理費の増嵩が想定されることから、慎重な経営を行わなければならない。
処理場施設及び管渠の建設工事はほとんどが完了し、債務残高は順調に減少している。今後は必要最小限の改修・更新工事に留め、収支の改善に努める。</t>
    <rPh sb="0" eb="2">
      <t>キョウヨウ</t>
    </rPh>
    <rPh sb="2" eb="4">
      <t>カイシ</t>
    </rPh>
    <rPh sb="8" eb="9">
      <t>ネン</t>
    </rPh>
    <rPh sb="10" eb="12">
      <t>ケイカ</t>
    </rPh>
    <rPh sb="14" eb="17">
      <t>スイセンカ</t>
    </rPh>
    <rPh sb="17" eb="18">
      <t>リツ</t>
    </rPh>
    <rPh sb="19" eb="21">
      <t>ジュンチョウ</t>
    </rPh>
    <rPh sb="22" eb="24">
      <t>ジョウショウ</t>
    </rPh>
    <rPh sb="96" eb="98">
      <t>ゾウコウ</t>
    </rPh>
    <rPh sb="137" eb="139">
      <t>ケンセツ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</si>
</sst>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78336"/>
        <c:axId val="85008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78336"/>
        <c:axId val="85008384"/>
      </c:lineChart>
      <c:dateAx>
        <c:axId val="76478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008384"/>
        <c:crosses val="autoZero"/>
        <c:auto val="1"/>
        <c:lblOffset val="100"/>
        <c:baseTimeUnit val="years"/>
      </c:dateAx>
      <c:valAx>
        <c:axId val="85008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478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43.24</c:v>
                </c:pt>
                <c:pt idx="1">
                  <c:v>43.78</c:v>
                </c:pt>
                <c:pt idx="2">
                  <c:v>45.33</c:v>
                </c:pt>
                <c:pt idx="3">
                  <c:v>43.42</c:v>
                </c:pt>
                <c:pt idx="4">
                  <c:v>45.6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310912"/>
        <c:axId val="90329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36.18</c:v>
                </c:pt>
                <c:pt idx="1">
                  <c:v>36.799999999999997</c:v>
                </c:pt>
                <c:pt idx="2">
                  <c:v>36.67</c:v>
                </c:pt>
                <c:pt idx="3">
                  <c:v>36.200000000000003</c:v>
                </c:pt>
                <c:pt idx="4">
                  <c:v>34.74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10912"/>
        <c:axId val="90329472"/>
      </c:lineChart>
      <c:dateAx>
        <c:axId val="90310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329472"/>
        <c:crosses val="autoZero"/>
        <c:auto val="1"/>
        <c:lblOffset val="100"/>
        <c:baseTimeUnit val="years"/>
      </c:dateAx>
      <c:valAx>
        <c:axId val="90329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310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65.33</c:v>
                </c:pt>
                <c:pt idx="1">
                  <c:v>66.5</c:v>
                </c:pt>
                <c:pt idx="2">
                  <c:v>67.67</c:v>
                </c:pt>
                <c:pt idx="3">
                  <c:v>69.94</c:v>
                </c:pt>
                <c:pt idx="4">
                  <c:v>71.680000000000007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376064"/>
        <c:axId val="9037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72.14</c:v>
                </c:pt>
                <c:pt idx="1">
                  <c:v>71.62</c:v>
                </c:pt>
                <c:pt idx="2">
                  <c:v>71.239999999999995</c:v>
                </c:pt>
                <c:pt idx="3">
                  <c:v>71.069999999999993</c:v>
                </c:pt>
                <c:pt idx="4">
                  <c:v>70.14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76064"/>
        <c:axId val="90378240"/>
      </c:lineChart>
      <c:dateAx>
        <c:axId val="90376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378240"/>
        <c:crosses val="autoZero"/>
        <c:auto val="1"/>
        <c:lblOffset val="100"/>
        <c:baseTimeUnit val="years"/>
      </c:dateAx>
      <c:valAx>
        <c:axId val="9037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376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89.27</c:v>
                </c:pt>
                <c:pt idx="1">
                  <c:v>92.94</c:v>
                </c:pt>
                <c:pt idx="2">
                  <c:v>98.87</c:v>
                </c:pt>
                <c:pt idx="3">
                  <c:v>98.32</c:v>
                </c:pt>
                <c:pt idx="4">
                  <c:v>99.13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038592"/>
        <c:axId val="85040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38592"/>
        <c:axId val="85040512"/>
      </c:lineChart>
      <c:dateAx>
        <c:axId val="85038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040512"/>
        <c:crosses val="autoZero"/>
        <c:auto val="1"/>
        <c:lblOffset val="100"/>
        <c:baseTimeUnit val="years"/>
      </c:dateAx>
      <c:valAx>
        <c:axId val="85040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038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67008"/>
        <c:axId val="86268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7008"/>
        <c:axId val="86268928"/>
      </c:lineChart>
      <c:dateAx>
        <c:axId val="86267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268928"/>
        <c:crosses val="autoZero"/>
        <c:auto val="1"/>
        <c:lblOffset val="100"/>
        <c:baseTimeUnit val="years"/>
      </c:dateAx>
      <c:valAx>
        <c:axId val="86268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267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95296"/>
        <c:axId val="86297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95296"/>
        <c:axId val="86297216"/>
      </c:lineChart>
      <c:dateAx>
        <c:axId val="86295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297216"/>
        <c:crosses val="autoZero"/>
        <c:auto val="1"/>
        <c:lblOffset val="100"/>
        <c:baseTimeUnit val="years"/>
      </c:dateAx>
      <c:valAx>
        <c:axId val="86297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295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12288"/>
        <c:axId val="90022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12288"/>
        <c:axId val="90022656"/>
      </c:lineChart>
      <c:dateAx>
        <c:axId val="9001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022656"/>
        <c:crosses val="autoZero"/>
        <c:auto val="1"/>
        <c:lblOffset val="100"/>
        <c:baseTimeUnit val="years"/>
      </c:dateAx>
      <c:valAx>
        <c:axId val="90022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0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52864"/>
        <c:axId val="90059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52864"/>
        <c:axId val="90059136"/>
      </c:lineChart>
      <c:dateAx>
        <c:axId val="90052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059136"/>
        <c:crosses val="autoZero"/>
        <c:auto val="1"/>
        <c:lblOffset val="100"/>
        <c:baseTimeUnit val="years"/>
      </c:dateAx>
      <c:valAx>
        <c:axId val="90059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052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 formatCode="#,##0.00;&quot;△&quot;#,##0.00;&quot;-&quot;">
                  <c:v>17.809999999999999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96000"/>
        <c:axId val="90097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1868.17</c:v>
                </c:pt>
                <c:pt idx="1">
                  <c:v>1835.56</c:v>
                </c:pt>
                <c:pt idx="2">
                  <c:v>1716.82</c:v>
                </c:pt>
                <c:pt idx="3">
                  <c:v>1554.05</c:v>
                </c:pt>
                <c:pt idx="4">
                  <c:v>1671.86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96000"/>
        <c:axId val="90097920"/>
      </c:lineChart>
      <c:dateAx>
        <c:axId val="90096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097920"/>
        <c:crosses val="autoZero"/>
        <c:auto val="1"/>
        <c:lblOffset val="100"/>
        <c:baseTimeUnit val="years"/>
      </c:dateAx>
      <c:valAx>
        <c:axId val="90097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096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189.42</c:v>
                </c:pt>
                <c:pt idx="1">
                  <c:v>164.78</c:v>
                </c:pt>
                <c:pt idx="2">
                  <c:v>195.11</c:v>
                </c:pt>
                <c:pt idx="3">
                  <c:v>180.08</c:v>
                </c:pt>
                <c:pt idx="4">
                  <c:v>129.88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40672"/>
        <c:axId val="90142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55.15</c:v>
                </c:pt>
                <c:pt idx="1">
                  <c:v>52.89</c:v>
                </c:pt>
                <c:pt idx="2">
                  <c:v>51.73</c:v>
                </c:pt>
                <c:pt idx="3">
                  <c:v>53.01</c:v>
                </c:pt>
                <c:pt idx="4">
                  <c:v>50.54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40672"/>
        <c:axId val="90142592"/>
      </c:lineChart>
      <c:dateAx>
        <c:axId val="90140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142592"/>
        <c:crosses val="autoZero"/>
        <c:auto val="1"/>
        <c:lblOffset val="100"/>
        <c:baseTimeUnit val="years"/>
      </c:dateAx>
      <c:valAx>
        <c:axId val="90142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140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77.77</c:v>
                </c:pt>
                <c:pt idx="1">
                  <c:v>86.95</c:v>
                </c:pt>
                <c:pt idx="2">
                  <c:v>74</c:v>
                </c:pt>
                <c:pt idx="3">
                  <c:v>78.540000000000006</c:v>
                </c:pt>
                <c:pt idx="4">
                  <c:v>111.81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63840"/>
        <c:axId val="90166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283.05</c:v>
                </c:pt>
                <c:pt idx="1">
                  <c:v>300.52</c:v>
                </c:pt>
                <c:pt idx="2">
                  <c:v>310.47000000000003</c:v>
                </c:pt>
                <c:pt idx="3">
                  <c:v>299.39</c:v>
                </c:pt>
                <c:pt idx="4">
                  <c:v>320.36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63840"/>
        <c:axId val="90166016"/>
      </c:lineChart>
      <c:dateAx>
        <c:axId val="90163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166016"/>
        <c:crosses val="autoZero"/>
        <c:auto val="1"/>
        <c:lblOffset val="100"/>
        <c:baseTimeUnit val="years"/>
      </c:dateAx>
      <c:valAx>
        <c:axId val="90166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163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【1,479.31】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【80.39】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【41.06】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【63.50】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G56" zoomScaleNormal="100" workbookViewId="0">
      <selection activeCell="AQ58" sqref="AQ58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高知県　芸西村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特定環境保全公共下水道</v>
      </c>
      <c r="Q8" s="46"/>
      <c r="R8" s="46"/>
      <c r="S8" s="46"/>
      <c r="T8" s="46"/>
      <c r="U8" s="46"/>
      <c r="V8" s="46"/>
      <c r="W8" s="46" t="str">
        <f>データ!L6</f>
        <v>D3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3929</v>
      </c>
      <c r="AM8" s="47"/>
      <c r="AN8" s="47"/>
      <c r="AO8" s="47"/>
      <c r="AP8" s="47"/>
      <c r="AQ8" s="47"/>
      <c r="AR8" s="47"/>
      <c r="AS8" s="47"/>
      <c r="AT8" s="43">
        <f>データ!S6</f>
        <v>39.6</v>
      </c>
      <c r="AU8" s="43"/>
      <c r="AV8" s="43"/>
      <c r="AW8" s="43"/>
      <c r="AX8" s="43"/>
      <c r="AY8" s="43"/>
      <c r="AZ8" s="43"/>
      <c r="BA8" s="43"/>
      <c r="BB8" s="43">
        <f>データ!T6</f>
        <v>99.22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88.99</v>
      </c>
      <c r="Q10" s="43"/>
      <c r="R10" s="43"/>
      <c r="S10" s="43"/>
      <c r="T10" s="43"/>
      <c r="U10" s="43"/>
      <c r="V10" s="43"/>
      <c r="W10" s="43">
        <f>データ!P6</f>
        <v>97.11</v>
      </c>
      <c r="X10" s="43"/>
      <c r="Y10" s="43"/>
      <c r="Z10" s="43"/>
      <c r="AA10" s="43"/>
      <c r="AB10" s="43"/>
      <c r="AC10" s="43"/>
      <c r="AD10" s="47">
        <f>データ!Q6</f>
        <v>2160</v>
      </c>
      <c r="AE10" s="47"/>
      <c r="AF10" s="47"/>
      <c r="AG10" s="47"/>
      <c r="AH10" s="47"/>
      <c r="AI10" s="47"/>
      <c r="AJ10" s="47"/>
      <c r="AK10" s="2"/>
      <c r="AL10" s="47">
        <f>データ!U6</f>
        <v>3482</v>
      </c>
      <c r="AM10" s="47"/>
      <c r="AN10" s="47"/>
      <c r="AO10" s="47"/>
      <c r="AP10" s="47"/>
      <c r="AQ10" s="47"/>
      <c r="AR10" s="47"/>
      <c r="AS10" s="47"/>
      <c r="AT10" s="43">
        <f>データ!V6</f>
        <v>1.17</v>
      </c>
      <c r="AU10" s="43"/>
      <c r="AV10" s="43"/>
      <c r="AW10" s="43"/>
      <c r="AX10" s="43"/>
      <c r="AY10" s="43"/>
      <c r="AZ10" s="43"/>
      <c r="BA10" s="43"/>
      <c r="BB10" s="43">
        <f>データ!W6</f>
        <v>2976.07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109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108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110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393070</v>
      </c>
      <c r="D6" s="31">
        <f t="shared" si="3"/>
        <v>47</v>
      </c>
      <c r="E6" s="31">
        <f t="shared" si="3"/>
        <v>17</v>
      </c>
      <c r="F6" s="31">
        <f t="shared" si="3"/>
        <v>4</v>
      </c>
      <c r="G6" s="31">
        <f t="shared" si="3"/>
        <v>0</v>
      </c>
      <c r="H6" s="31" t="str">
        <f t="shared" si="3"/>
        <v>高知県　芸西村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特定環境保全公共下水道</v>
      </c>
      <c r="L6" s="31" t="str">
        <f t="shared" si="3"/>
        <v>D3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88.99</v>
      </c>
      <c r="P6" s="32">
        <f t="shared" si="3"/>
        <v>97.11</v>
      </c>
      <c r="Q6" s="32">
        <f t="shared" si="3"/>
        <v>2160</v>
      </c>
      <c r="R6" s="32">
        <f t="shared" si="3"/>
        <v>3929</v>
      </c>
      <c r="S6" s="32">
        <f t="shared" si="3"/>
        <v>39.6</v>
      </c>
      <c r="T6" s="32">
        <f t="shared" si="3"/>
        <v>99.22</v>
      </c>
      <c r="U6" s="32">
        <f t="shared" si="3"/>
        <v>3482</v>
      </c>
      <c r="V6" s="32">
        <f t="shared" si="3"/>
        <v>1.17</v>
      </c>
      <c r="W6" s="32">
        <f t="shared" si="3"/>
        <v>2976.07</v>
      </c>
      <c r="X6" s="33">
        <f>IF(X7="",NA(),X7)</f>
        <v>89.27</v>
      </c>
      <c r="Y6" s="33">
        <f t="shared" ref="Y6:AG6" si="4">IF(Y7="",NA(),Y7)</f>
        <v>92.94</v>
      </c>
      <c r="Z6" s="33">
        <f t="shared" si="4"/>
        <v>98.87</v>
      </c>
      <c r="AA6" s="33">
        <f t="shared" si="4"/>
        <v>98.32</v>
      </c>
      <c r="AB6" s="33">
        <f t="shared" si="4"/>
        <v>99.13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17.809999999999999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2">
        <f t="shared" si="7"/>
        <v>0</v>
      </c>
      <c r="BJ6" s="33">
        <f t="shared" si="7"/>
        <v>1868.17</v>
      </c>
      <c r="BK6" s="33">
        <f t="shared" si="7"/>
        <v>1835.56</v>
      </c>
      <c r="BL6" s="33">
        <f t="shared" si="7"/>
        <v>1716.82</v>
      </c>
      <c r="BM6" s="33">
        <f t="shared" si="7"/>
        <v>1554.05</v>
      </c>
      <c r="BN6" s="33">
        <f t="shared" si="7"/>
        <v>1671.86</v>
      </c>
      <c r="BO6" s="32" t="str">
        <f>IF(BO7="","",IF(BO7="-","【-】","【"&amp;SUBSTITUTE(TEXT(BO7,"#,##0.00"),"-","△")&amp;"】"))</f>
        <v>【1,479.31】</v>
      </c>
      <c r="BP6" s="33">
        <f>IF(BP7="",NA(),BP7)</f>
        <v>189.42</v>
      </c>
      <c r="BQ6" s="33">
        <f t="shared" ref="BQ6:BY6" si="8">IF(BQ7="",NA(),BQ7)</f>
        <v>164.78</v>
      </c>
      <c r="BR6" s="33">
        <f t="shared" si="8"/>
        <v>195.11</v>
      </c>
      <c r="BS6" s="33">
        <f t="shared" si="8"/>
        <v>180.08</v>
      </c>
      <c r="BT6" s="33">
        <f t="shared" si="8"/>
        <v>129.88</v>
      </c>
      <c r="BU6" s="33">
        <f t="shared" si="8"/>
        <v>55.15</v>
      </c>
      <c r="BV6" s="33">
        <f t="shared" si="8"/>
        <v>52.89</v>
      </c>
      <c r="BW6" s="33">
        <f t="shared" si="8"/>
        <v>51.73</v>
      </c>
      <c r="BX6" s="33">
        <f t="shared" si="8"/>
        <v>53.01</v>
      </c>
      <c r="BY6" s="33">
        <f t="shared" si="8"/>
        <v>50.54</v>
      </c>
      <c r="BZ6" s="32" t="str">
        <f>IF(BZ7="","",IF(BZ7="-","【-】","【"&amp;SUBSTITUTE(TEXT(BZ7,"#,##0.00"),"-","△")&amp;"】"))</f>
        <v>【63.50】</v>
      </c>
      <c r="CA6" s="33">
        <f>IF(CA7="",NA(),CA7)</f>
        <v>77.77</v>
      </c>
      <c r="CB6" s="33">
        <f t="shared" ref="CB6:CJ6" si="9">IF(CB7="",NA(),CB7)</f>
        <v>86.95</v>
      </c>
      <c r="CC6" s="33">
        <f t="shared" si="9"/>
        <v>74</v>
      </c>
      <c r="CD6" s="33">
        <f t="shared" si="9"/>
        <v>78.540000000000006</v>
      </c>
      <c r="CE6" s="33">
        <f t="shared" si="9"/>
        <v>111.81</v>
      </c>
      <c r="CF6" s="33">
        <f t="shared" si="9"/>
        <v>283.05</v>
      </c>
      <c r="CG6" s="33">
        <f t="shared" si="9"/>
        <v>300.52</v>
      </c>
      <c r="CH6" s="33">
        <f t="shared" si="9"/>
        <v>310.47000000000003</v>
      </c>
      <c r="CI6" s="33">
        <f t="shared" si="9"/>
        <v>299.39</v>
      </c>
      <c r="CJ6" s="33">
        <f t="shared" si="9"/>
        <v>320.36</v>
      </c>
      <c r="CK6" s="32" t="str">
        <f>IF(CK7="","",IF(CK7="-","【-】","【"&amp;SUBSTITUTE(TEXT(CK7,"#,##0.00"),"-","△")&amp;"】"))</f>
        <v>【253.12】</v>
      </c>
      <c r="CL6" s="33">
        <f>IF(CL7="",NA(),CL7)</f>
        <v>43.24</v>
      </c>
      <c r="CM6" s="33">
        <f t="shared" ref="CM6:CU6" si="10">IF(CM7="",NA(),CM7)</f>
        <v>43.78</v>
      </c>
      <c r="CN6" s="33">
        <f t="shared" si="10"/>
        <v>45.33</v>
      </c>
      <c r="CO6" s="33">
        <f t="shared" si="10"/>
        <v>43.42</v>
      </c>
      <c r="CP6" s="33">
        <f t="shared" si="10"/>
        <v>45.6</v>
      </c>
      <c r="CQ6" s="33">
        <f t="shared" si="10"/>
        <v>36.18</v>
      </c>
      <c r="CR6" s="33">
        <f t="shared" si="10"/>
        <v>36.799999999999997</v>
      </c>
      <c r="CS6" s="33">
        <f t="shared" si="10"/>
        <v>36.67</v>
      </c>
      <c r="CT6" s="33">
        <f t="shared" si="10"/>
        <v>36.200000000000003</v>
      </c>
      <c r="CU6" s="33">
        <f t="shared" si="10"/>
        <v>34.74</v>
      </c>
      <c r="CV6" s="32" t="str">
        <f>IF(CV7="","",IF(CV7="-","【-】","【"&amp;SUBSTITUTE(TEXT(CV7,"#,##0.00"),"-","△")&amp;"】"))</f>
        <v>【41.06】</v>
      </c>
      <c r="CW6" s="33">
        <f>IF(CW7="",NA(),CW7)</f>
        <v>65.33</v>
      </c>
      <c r="CX6" s="33">
        <f t="shared" ref="CX6:DF6" si="11">IF(CX7="",NA(),CX7)</f>
        <v>66.5</v>
      </c>
      <c r="CY6" s="33">
        <f t="shared" si="11"/>
        <v>67.67</v>
      </c>
      <c r="CZ6" s="33">
        <f t="shared" si="11"/>
        <v>69.94</v>
      </c>
      <c r="DA6" s="33">
        <f t="shared" si="11"/>
        <v>71.680000000000007</v>
      </c>
      <c r="DB6" s="33">
        <f t="shared" si="11"/>
        <v>72.14</v>
      </c>
      <c r="DC6" s="33">
        <f t="shared" si="11"/>
        <v>71.62</v>
      </c>
      <c r="DD6" s="33">
        <f t="shared" si="11"/>
        <v>71.239999999999995</v>
      </c>
      <c r="DE6" s="33">
        <f t="shared" si="11"/>
        <v>71.069999999999993</v>
      </c>
      <c r="DF6" s="33">
        <f t="shared" si="11"/>
        <v>70.14</v>
      </c>
      <c r="DG6" s="32" t="str">
        <f>IF(DG7="","",IF(DG7="-","【-】","【"&amp;SUBSTITUTE(TEXT(DG7,"#,##0.00"),"-","△")&amp;"】"))</f>
        <v>【80.39】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0.05</v>
      </c>
      <c r="EJ6" s="33">
        <f t="shared" si="14"/>
        <v>0.05</v>
      </c>
      <c r="EK6" s="33">
        <f t="shared" si="14"/>
        <v>0.05</v>
      </c>
      <c r="EL6" s="33">
        <f t="shared" si="14"/>
        <v>7.0000000000000007E-2</v>
      </c>
      <c r="EM6" s="33">
        <f t="shared" si="14"/>
        <v>0.08</v>
      </c>
      <c r="EN6" s="32" t="str">
        <f>IF(EN7="","",IF(EN7="-","【-】","【"&amp;SUBSTITUTE(TEXT(EN7,"#,##0.00"),"-","△")&amp;"】"))</f>
        <v>【0.05】</v>
      </c>
    </row>
    <row r="7" spans="1:144" s="34" customFormat="1">
      <c r="A7" s="26"/>
      <c r="B7" s="35">
        <v>2014</v>
      </c>
      <c r="C7" s="35">
        <v>393070</v>
      </c>
      <c r="D7" s="35">
        <v>47</v>
      </c>
      <c r="E7" s="35">
        <v>17</v>
      </c>
      <c r="F7" s="35">
        <v>4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88.99</v>
      </c>
      <c r="P7" s="36">
        <v>97.11</v>
      </c>
      <c r="Q7" s="36">
        <v>2160</v>
      </c>
      <c r="R7" s="36">
        <v>3929</v>
      </c>
      <c r="S7" s="36">
        <v>39.6</v>
      </c>
      <c r="T7" s="36">
        <v>99.22</v>
      </c>
      <c r="U7" s="36">
        <v>3482</v>
      </c>
      <c r="V7" s="36">
        <v>1.17</v>
      </c>
      <c r="W7" s="36">
        <v>2976.07</v>
      </c>
      <c r="X7" s="36">
        <v>89.27</v>
      </c>
      <c r="Y7" s="36">
        <v>92.94</v>
      </c>
      <c r="Z7" s="36">
        <v>98.87</v>
      </c>
      <c r="AA7" s="36">
        <v>98.32</v>
      </c>
      <c r="AB7" s="36">
        <v>99.13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17.809999999999999</v>
      </c>
      <c r="BF7" s="36">
        <v>0</v>
      </c>
      <c r="BG7" s="36">
        <v>0</v>
      </c>
      <c r="BH7" s="36">
        <v>0</v>
      </c>
      <c r="BI7" s="36">
        <v>0</v>
      </c>
      <c r="BJ7" s="36">
        <v>1868.17</v>
      </c>
      <c r="BK7" s="36">
        <v>1835.56</v>
      </c>
      <c r="BL7" s="36">
        <v>1716.82</v>
      </c>
      <c r="BM7" s="36">
        <v>1554.05</v>
      </c>
      <c r="BN7" s="36">
        <v>1671.86</v>
      </c>
      <c r="BO7" s="36">
        <v>1479.31</v>
      </c>
      <c r="BP7" s="36">
        <v>189.42</v>
      </c>
      <c r="BQ7" s="36">
        <v>164.78</v>
      </c>
      <c r="BR7" s="36">
        <v>195.11</v>
      </c>
      <c r="BS7" s="36">
        <v>180.08</v>
      </c>
      <c r="BT7" s="36">
        <v>129.88</v>
      </c>
      <c r="BU7" s="36">
        <v>55.15</v>
      </c>
      <c r="BV7" s="36">
        <v>52.89</v>
      </c>
      <c r="BW7" s="36">
        <v>51.73</v>
      </c>
      <c r="BX7" s="36">
        <v>53.01</v>
      </c>
      <c r="BY7" s="36">
        <v>50.54</v>
      </c>
      <c r="BZ7" s="36">
        <v>63.5</v>
      </c>
      <c r="CA7" s="36">
        <v>77.77</v>
      </c>
      <c r="CB7" s="36">
        <v>86.95</v>
      </c>
      <c r="CC7" s="36">
        <v>74</v>
      </c>
      <c r="CD7" s="36">
        <v>78.540000000000006</v>
      </c>
      <c r="CE7" s="36">
        <v>111.81</v>
      </c>
      <c r="CF7" s="36">
        <v>283.05</v>
      </c>
      <c r="CG7" s="36">
        <v>300.52</v>
      </c>
      <c r="CH7" s="36">
        <v>310.47000000000003</v>
      </c>
      <c r="CI7" s="36">
        <v>299.39</v>
      </c>
      <c r="CJ7" s="36">
        <v>320.36</v>
      </c>
      <c r="CK7" s="36">
        <v>253.12</v>
      </c>
      <c r="CL7" s="36">
        <v>43.24</v>
      </c>
      <c r="CM7" s="36">
        <v>43.78</v>
      </c>
      <c r="CN7" s="36">
        <v>45.33</v>
      </c>
      <c r="CO7" s="36">
        <v>43.42</v>
      </c>
      <c r="CP7" s="36">
        <v>45.6</v>
      </c>
      <c r="CQ7" s="36">
        <v>36.18</v>
      </c>
      <c r="CR7" s="36">
        <v>36.799999999999997</v>
      </c>
      <c r="CS7" s="36">
        <v>36.67</v>
      </c>
      <c r="CT7" s="36">
        <v>36.200000000000003</v>
      </c>
      <c r="CU7" s="36">
        <v>34.74</v>
      </c>
      <c r="CV7" s="36">
        <v>41.06</v>
      </c>
      <c r="CW7" s="36">
        <v>65.33</v>
      </c>
      <c r="CX7" s="36">
        <v>66.5</v>
      </c>
      <c r="CY7" s="36">
        <v>67.67</v>
      </c>
      <c r="CZ7" s="36">
        <v>69.94</v>
      </c>
      <c r="DA7" s="36">
        <v>71.680000000000007</v>
      </c>
      <c r="DB7" s="36">
        <v>72.14</v>
      </c>
      <c r="DC7" s="36">
        <v>71.62</v>
      </c>
      <c r="DD7" s="36">
        <v>71.239999999999995</v>
      </c>
      <c r="DE7" s="36">
        <v>71.069999999999993</v>
      </c>
      <c r="DF7" s="36">
        <v>70.14</v>
      </c>
      <c r="DG7" s="36">
        <v>80.39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0.05</v>
      </c>
      <c r="EJ7" s="36">
        <v>0.05</v>
      </c>
      <c r="EK7" s="36">
        <v>0.05</v>
      </c>
      <c r="EL7" s="36">
        <v>7.0000000000000007E-2</v>
      </c>
      <c r="EM7" s="36">
        <v>0.08</v>
      </c>
      <c r="EN7" s="36">
        <v>0.05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FJ-USER</cp:lastModifiedBy>
  <cp:lastPrinted>2016-02-22T07:15:23Z</cp:lastPrinted>
  <dcterms:created xsi:type="dcterms:W3CDTF">2016-02-03T09:06:57Z</dcterms:created>
  <dcterms:modified xsi:type="dcterms:W3CDTF">2016-02-22T07:17:13Z</dcterms:modified>
  <cp:category/>
</cp:coreProperties>
</file>