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ken\Desktop\経営比較分析表\33 三原村\"/>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<sst xmlns="http://schemas.openxmlformats.org/spreadsheetml/2006/main" count="221" uniqueCount="111">
  <si>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</si>
  <si>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</si>
  <si>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</si>
  <si>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</si>
  <si>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</si>
  <si>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</si>
  <si>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</si>
  <si>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</si>
  <si>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</si>
  <si>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</si>
  <si>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</si>
  <si>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</si>
  <si>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</si>
  <si>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</si>
  <si>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</si>
  <si>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</si>
  <si>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</si>
  <si>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</si>
  <si>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</si>
  <si>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</si>
  <si>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</si>
  <si>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</si>
  <si>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</si>
  <si>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</si>
  <si>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</si>
  <si>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</si>
  <si>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</si>
  <si>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</si>
  <si>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</si>
  <si>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</si>
  <si>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</si>
  <si>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</si>
  <si>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</si>
  <si>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</si>
  <si>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</si>
  <si>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</si>
  <si>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</si>
  <si>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</si>
  <si>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</si>
  <si>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</si>
  <si>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</si>
  <si>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</si>
  <si>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</si>
  <si>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</si>
  <si>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</si>
  <si>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</si>
  <si>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</si>
  <si>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</si>
  <si>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</si>
  <si>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</si>
  <si>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</si>
  <si>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</si>
  <si>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</si>
  <si>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</si>
  <si>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</si>
  <si>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</si>
  <si>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</si>
  <si>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</si>
  <si>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</si>
  <si>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</si>
  <si>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</si>
  <si>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</si>
  <si>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</si>
  <si>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</si>
  <si>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</si>
  <si>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</si>
  <si>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</si>
  <si>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</si>
  <si>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</si>
  <si>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</si>
  <si>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</si>
  <si>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</si>
  <si>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</si>
  <si>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</si>
  <si>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</si>
  <si>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</si>
  <si>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</si>
  <si>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</si>
  <si>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</si>
  <si>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</si>
  <si>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</si>
  <si>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</si>
  <si>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</si>
  <si>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</si>
  <si>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</si>
  <si>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</si>
  <si>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</si>
  <si>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</si>
  <si>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</si>
  <si>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</si>
  <si>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</si>
  <si>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</si>
  <si>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</si>
  <si>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</si>
  <si>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</si>
  <si>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</si>
  <si>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三原村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</si>
  <si>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</si>
  <si>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</si>
  <si>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</si>
  <si>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</si>
  <si>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</si>
  <si>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</si>
  <si>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</si>
  <si>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</si>
  <si>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</si>
  <si>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</si>
  <si>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</si>
  <si>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更なる収益的収支比率の上昇、施設利用率、水洗化率の上昇に向け、今後とも、農業集落排水施設への加入を促進していく必要がある。
現在取り組んでいる、最適整備構想を基に施設の強化（管路の延長、修繕、不明水対策等）を行い、更なる経営向上を目指す。</t>
    <rPh sb="0" eb="1">
      <t>サラ</t>
    </rPh>
    <rPh sb="3" eb="5">
      <t>シュウエキ</t>
    </rPh>
    <rPh sb="5" eb="6">
      <t>テキ</t>
    </rPh>
    <rPh sb="6" eb="8">
      <t>シュウシ</t>
    </rPh>
    <rPh sb="8" eb="10">
      <t>ヒリツ</t>
    </rPh>
    <rPh sb="11" eb="13">
      <t>ジョウショウ</t>
    </rPh>
    <rPh sb="14" eb="16">
      <t>シセツ</t>
    </rPh>
    <rPh sb="16" eb="19">
      <t>リヨウリツ</t>
    </rPh>
    <rPh sb="20" eb="23">
      <t>スイセンカ</t>
    </rPh>
    <rPh sb="23" eb="24">
      <t>リツ</t>
    </rPh>
    <rPh sb="25" eb="27">
      <t>ジョウショウ</t>
    </rPh>
    <rPh sb="28" eb="29">
      <t>ム</t>
    </rPh>
    <rPh sb="31" eb="33">
      <t>コンゴ</t>
    </rPh>
    <rPh sb="36" eb="38">
      <t>ノウギョウ</t>
    </rPh>
    <rPh sb="38" eb="40">
      <t>シュウラク</t>
    </rPh>
    <rPh sb="40" eb="42">
      <t>ハイスイ</t>
    </rPh>
    <rPh sb="42" eb="44">
      <t>シセツ</t>
    </rPh>
    <rPh sb="46" eb="48">
      <t>カニュウ</t>
    </rPh>
    <rPh sb="49" eb="51">
      <t>ソクシン</t>
    </rPh>
    <rPh sb="55" eb="57">
      <t>ヒツヨウ</t>
    </rPh>
    <rPh sb="62" eb="64">
      <t>ゲンザイ</t>
    </rPh>
    <rPh sb="64" eb="65">
      <t>ト</t>
    </rPh>
    <rPh sb="66" eb="67">
      <t>ク</t>
    </rPh>
    <rPh sb="72" eb="74">
      <t>サイテキ</t>
    </rPh>
    <rPh sb="74" eb="76">
      <t>セイビ</t>
    </rPh>
    <rPh sb="76" eb="78">
      <t>コウソウ</t>
    </rPh>
    <rPh sb="79" eb="80">
      <t>モト</t>
    </rPh>
    <rPh sb="81" eb="83">
      <t>シセツ</t>
    </rPh>
    <rPh sb="84" eb="86">
      <t>キョウカ</t>
    </rPh>
    <rPh sb="87" eb="89">
      <t>カンロ</t>
    </rPh>
    <rPh sb="90" eb="92">
      <t>エンチョウ</t>
    </rPh>
    <rPh sb="93" eb="95">
      <t>シュウゼン</t>
    </rPh>
    <rPh sb="96" eb="98">
      <t>フメイ</t>
    </rPh>
    <rPh sb="98" eb="99">
      <t>スイ</t>
    </rPh>
    <rPh sb="99" eb="101">
      <t>タイサク</t>
    </rPh>
    <rPh sb="101" eb="102">
      <t>トウ</t>
    </rPh>
    <rPh sb="104" eb="105">
      <t>オコナ</t>
    </rPh>
    <rPh sb="107" eb="108">
      <t>サラ</t>
    </rPh>
    <rPh sb="110" eb="112">
      <t>ケイエイ</t>
    </rPh>
    <rPh sb="112" eb="114">
      <t>コウジョウ</t>
    </rPh>
    <rPh sb="115" eb="117">
      <t>メザ</t>
    </rPh>
    <phoneticPr fontId="4"/>
  </si>
  <si>
    <t>収益的収支比率は、100％前後を保っているが、施設利用率、水洗化率を見ると平均をしたまわっており、このことから農業集落排水施設の加入率が低いことが分かる。
今後とも加入促進に取り組んで行き、更なる経営の効率上昇に向けた取り組みが必要がある。</t>
    <rPh sb="0" eb="2">
      <t>シュウエキ</t>
    </rPh>
    <rPh sb="2" eb="3">
      <t>テキ</t>
    </rPh>
    <rPh sb="3" eb="5">
      <t>シュウシ</t>
    </rPh>
    <rPh sb="5" eb="7">
      <t>ヒリツ</t>
    </rPh>
    <rPh sb="13" eb="15">
      <t>ゼンゴ</t>
    </rPh>
    <rPh sb="16" eb="17">
      <t>タモ</t>
    </rPh>
    <rPh sb="23" eb="25">
      <t>シセツ</t>
    </rPh>
    <rPh sb="25" eb="28">
      <t>リヨウリツ</t>
    </rPh>
    <rPh sb="29" eb="32">
      <t>スイセンカ</t>
    </rPh>
    <rPh sb="32" eb="33">
      <t>リツ</t>
    </rPh>
    <rPh sb="34" eb="35">
      <t>ミ</t>
    </rPh>
    <rPh sb="37" eb="39">
      <t>ヘイキン</t>
    </rPh>
    <rPh sb="55" eb="57">
      <t>ノウギョウ</t>
    </rPh>
    <rPh sb="57" eb="59">
      <t>シュウラク</t>
    </rPh>
    <rPh sb="59" eb="61">
      <t>ハイスイ</t>
    </rPh>
    <rPh sb="61" eb="63">
      <t>シセツ</t>
    </rPh>
    <rPh sb="64" eb="66">
      <t>カニュウ</t>
    </rPh>
    <rPh sb="66" eb="67">
      <t>リツ</t>
    </rPh>
    <rPh sb="68" eb="69">
      <t>ヒク</t>
    </rPh>
    <rPh sb="73" eb="74">
      <t>ワ</t>
    </rPh>
    <rPh sb="78" eb="80">
      <t>コンゴ</t>
    </rPh>
    <rPh sb="82" eb="84">
      <t>カニュウ</t>
    </rPh>
    <rPh sb="84" eb="86">
      <t>ソクシン</t>
    </rPh>
    <rPh sb="87" eb="88">
      <t>ト</t>
    </rPh>
    <rPh sb="89" eb="90">
      <t>ク</t>
    </rPh>
    <rPh sb="92" eb="93">
      <t>イ</t>
    </rPh>
    <rPh sb="95" eb="96">
      <t>サラ</t>
    </rPh>
    <rPh sb="98" eb="100">
      <t>ケイエイ</t>
    </rPh>
    <rPh sb="101" eb="103">
      <t>コウリツ</t>
    </rPh>
    <rPh sb="103" eb="105">
      <t>ジョウショウ</t>
    </rPh>
    <rPh sb="106" eb="107">
      <t>ム</t>
    </rPh>
    <rPh sb="109" eb="110">
      <t>ト</t>
    </rPh>
    <rPh sb="111" eb="112">
      <t>ク</t>
    </rPh>
    <rPh sb="114" eb="116">
      <t>ヒツヨウ</t>
    </rPh>
    <phoneticPr fontId="4"/>
  </si>
  <si>
    <t>平成24年度から農業集落排水施設を適時・適切な修繕と更新により施設機能を維持するため、機能診断調査を実施し最適整備構想を策定する事業に取り組んでいる。
安定的な汚水処理に必要な改築計画のために、詳細な調査診断を行っている。</t>
    <rPh sb="4" eb="6">
      <t>ネンド</t>
    </rPh>
    <rPh sb="64" eb="66">
      <t>ジギョウ</t>
    </rPh>
    <rPh sb="67" eb="68">
      <t>ト</t>
    </rPh>
    <rPh sb="69" eb="7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</si>
</sst>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4.38</c:v>
                </c:pt>
                <c:pt idx="4">
                  <c:v>0</c:v>
                </c:pt>
              </c:numCache>
            </c:numRef>
          </c:val>
        </c:ser>
        <c:dLbls>
          <c:showLegendKey val="0"/>
          <c:showVal val="0"/>
          <c:showCatName val="0"/>
          <c:showSerName val="0"/>
          <c:showPercent val="0"/>
          <c:showBubbleSize val="0"/>
        </c:dLbls>
        <c:gapWidth val="150"/>
        <c:axId val="145621392"/>
        <c:axId val="14562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145621392"/>
        <c:axId val="145621784"/>
      </c:lineChart>
      <c:dateAx>
        <c:axId val="145621392"/>
        <c:scaling>
          <c:orientation val="minMax"/>
        </c:scaling>
        <c:delete val="1"/>
        <c:axPos val="b"/>
        <c:numFmt formatCode="ge" sourceLinked="1"/>
        <c:majorTickMark val="none"/>
        <c:minorTickMark val="none"/>
        <c:tickLblPos val="none"/>
        <c:crossAx val="145621784"/>
        <c:crosses val="autoZero"/>
        <c:auto val="1"/>
        <c:lblOffset val="100"/>
        <c:baseTimeUnit val="years"/>
      </c:dateAx>
      <c:valAx>
        <c:axId val="14562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2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35.56</c:v>
                </c:pt>
                <c:pt idx="1">
                  <c:v>35</c:v>
                </c:pt>
                <c:pt idx="2">
                  <c:v>36.67</c:v>
                </c:pt>
                <c:pt idx="3">
                  <c:v>37.78</c:v>
                </c:pt>
                <c:pt idx="4">
                  <c:v>37.5</c:v>
                </c:pt>
              </c:numCache>
            </c:numRef>
          </c:val>
        </c:ser>
        <c:dLbls>
          <c:showLegendKey val="0"/>
          <c:showVal val="0"/>
          <c:showCatName val="0"/>
          <c:showSerName val="0"/>
          <c:showPercent val="0"/>
          <c:showBubbleSize val="0"/>
        </c:dLbls>
        <c:gapWidth val="150"/>
        <c:axId val="247354368"/>
        <c:axId val="24735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247354368"/>
        <c:axId val="247354760"/>
      </c:lineChart>
      <c:dateAx>
        <c:axId val="247354368"/>
        <c:scaling>
          <c:orientation val="minMax"/>
        </c:scaling>
        <c:delete val="1"/>
        <c:axPos val="b"/>
        <c:numFmt formatCode="ge" sourceLinked="1"/>
        <c:majorTickMark val="none"/>
        <c:minorTickMark val="none"/>
        <c:tickLblPos val="none"/>
        <c:crossAx val="247354760"/>
        <c:crosses val="autoZero"/>
        <c:auto val="1"/>
        <c:lblOffset val="100"/>
        <c:baseTimeUnit val="years"/>
      </c:dateAx>
      <c:valAx>
        <c:axId val="24735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45.78</c:v>
                </c:pt>
                <c:pt idx="1">
                  <c:v>46.36</c:v>
                </c:pt>
                <c:pt idx="2">
                  <c:v>48.2</c:v>
                </c:pt>
                <c:pt idx="3">
                  <c:v>48.51</c:v>
                </c:pt>
                <c:pt idx="4">
                  <c:v>48.74</c:v>
                </c:pt>
              </c:numCache>
            </c:numRef>
          </c:val>
        </c:ser>
        <c:dLbls>
          <c:showLegendKey val="0"/>
          <c:showVal val="0"/>
          <c:showCatName val="0"/>
          <c:showSerName val="0"/>
          <c:showPercent val="0"/>
          <c:showBubbleSize val="0"/>
        </c:dLbls>
        <c:gapWidth val="150"/>
        <c:axId val="247355936"/>
        <c:axId val="24735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247355936"/>
        <c:axId val="247356328"/>
      </c:lineChart>
      <c:dateAx>
        <c:axId val="247355936"/>
        <c:scaling>
          <c:orientation val="minMax"/>
        </c:scaling>
        <c:delete val="1"/>
        <c:axPos val="b"/>
        <c:numFmt formatCode="ge" sourceLinked="1"/>
        <c:majorTickMark val="none"/>
        <c:minorTickMark val="none"/>
        <c:tickLblPos val="none"/>
        <c:crossAx val="247356328"/>
        <c:crosses val="autoZero"/>
        <c:auto val="1"/>
        <c:lblOffset val="100"/>
        <c:baseTimeUnit val="years"/>
      </c:dateAx>
      <c:valAx>
        <c:axId val="24735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99.85</c:v>
                </c:pt>
                <c:pt idx="1">
                  <c:v>99.86</c:v>
                </c:pt>
                <c:pt idx="2">
                  <c:v>100.85</c:v>
                </c:pt>
                <c:pt idx="3">
                  <c:v>100</c:v>
                </c:pt>
                <c:pt idx="4">
                  <c:v>100</c:v>
                </c:pt>
              </c:numCache>
            </c:numRef>
          </c:val>
        </c:ser>
        <c:dLbls>
          <c:showLegendKey val="0"/>
          <c:showVal val="0"/>
          <c:showCatName val="0"/>
          <c:showSerName val="0"/>
          <c:showPercent val="0"/>
          <c:showBubbleSize val="0"/>
        </c:dLbls>
        <c:gapWidth val="150"/>
        <c:axId val="246792176"/>
        <c:axId val="24679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792176"/>
        <c:axId val="246792568"/>
      </c:lineChart>
      <c:dateAx>
        <c:axId val="246792176"/>
        <c:scaling>
          <c:orientation val="minMax"/>
        </c:scaling>
        <c:delete val="1"/>
        <c:axPos val="b"/>
        <c:numFmt formatCode="ge" sourceLinked="1"/>
        <c:majorTickMark val="none"/>
        <c:minorTickMark val="none"/>
        <c:tickLblPos val="none"/>
        <c:crossAx val="246792568"/>
        <c:crosses val="autoZero"/>
        <c:auto val="1"/>
        <c:lblOffset val="100"/>
        <c:baseTimeUnit val="years"/>
      </c:dateAx>
      <c:valAx>
        <c:axId val="24679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79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793744"/>
        <c:axId val="24679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793744"/>
        <c:axId val="246794136"/>
      </c:lineChart>
      <c:dateAx>
        <c:axId val="246793744"/>
        <c:scaling>
          <c:orientation val="minMax"/>
        </c:scaling>
        <c:delete val="1"/>
        <c:axPos val="b"/>
        <c:numFmt formatCode="ge" sourceLinked="1"/>
        <c:majorTickMark val="none"/>
        <c:minorTickMark val="none"/>
        <c:tickLblPos val="none"/>
        <c:crossAx val="246794136"/>
        <c:crosses val="autoZero"/>
        <c:auto val="1"/>
        <c:lblOffset val="100"/>
        <c:baseTimeUnit val="years"/>
      </c:dateAx>
      <c:valAx>
        <c:axId val="24679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79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795312"/>
        <c:axId val="24679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795312"/>
        <c:axId val="246795704"/>
      </c:lineChart>
      <c:dateAx>
        <c:axId val="246795312"/>
        <c:scaling>
          <c:orientation val="minMax"/>
        </c:scaling>
        <c:delete val="1"/>
        <c:axPos val="b"/>
        <c:numFmt formatCode="ge" sourceLinked="1"/>
        <c:majorTickMark val="none"/>
        <c:minorTickMark val="none"/>
        <c:tickLblPos val="none"/>
        <c:crossAx val="246795704"/>
        <c:crosses val="autoZero"/>
        <c:auto val="1"/>
        <c:lblOffset val="100"/>
        <c:baseTimeUnit val="years"/>
      </c:dateAx>
      <c:valAx>
        <c:axId val="24679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79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939192"/>
        <c:axId val="2469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939192"/>
        <c:axId val="246939584"/>
      </c:lineChart>
      <c:dateAx>
        <c:axId val="246939192"/>
        <c:scaling>
          <c:orientation val="minMax"/>
        </c:scaling>
        <c:delete val="1"/>
        <c:axPos val="b"/>
        <c:numFmt formatCode="ge" sourceLinked="1"/>
        <c:majorTickMark val="none"/>
        <c:minorTickMark val="none"/>
        <c:tickLblPos val="none"/>
        <c:crossAx val="246939584"/>
        <c:crosses val="autoZero"/>
        <c:auto val="1"/>
        <c:lblOffset val="100"/>
        <c:baseTimeUnit val="years"/>
      </c:dateAx>
      <c:valAx>
        <c:axId val="24693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93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6938800"/>
        <c:axId val="24693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938800"/>
        <c:axId val="246938408"/>
      </c:lineChart>
      <c:dateAx>
        <c:axId val="246938800"/>
        <c:scaling>
          <c:orientation val="minMax"/>
        </c:scaling>
        <c:delete val="1"/>
        <c:axPos val="b"/>
        <c:numFmt formatCode="ge" sourceLinked="1"/>
        <c:majorTickMark val="none"/>
        <c:minorTickMark val="none"/>
        <c:tickLblPos val="none"/>
        <c:crossAx val="246938408"/>
        <c:crosses val="autoZero"/>
        <c:auto val="1"/>
        <c:lblOffset val="100"/>
        <c:baseTimeUnit val="years"/>
      </c:dateAx>
      <c:valAx>
        <c:axId val="24693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93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5663.35</c:v>
                </c:pt>
                <c:pt idx="1">
                  <c:v>5107.63</c:v>
                </c:pt>
                <c:pt idx="2">
                  <c:v>4578.63</c:v>
                </c:pt>
                <c:pt idx="3">
                  <c:v>4068.33</c:v>
                </c:pt>
                <c:pt idx="4">
                  <c:v>3885.64</c:v>
                </c:pt>
              </c:numCache>
            </c:numRef>
          </c:val>
        </c:ser>
        <c:dLbls>
          <c:showLegendKey val="0"/>
          <c:showVal val="0"/>
          <c:showCatName val="0"/>
          <c:showSerName val="0"/>
          <c:showPercent val="0"/>
          <c:showBubbleSize val="0"/>
        </c:dLbls>
        <c:gapWidth val="150"/>
        <c:axId val="246937232"/>
        <c:axId val="24731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246937232"/>
        <c:axId val="247315184"/>
      </c:lineChart>
      <c:dateAx>
        <c:axId val="246937232"/>
        <c:scaling>
          <c:orientation val="minMax"/>
        </c:scaling>
        <c:delete val="1"/>
        <c:axPos val="b"/>
        <c:numFmt formatCode="ge" sourceLinked="1"/>
        <c:majorTickMark val="none"/>
        <c:minorTickMark val="none"/>
        <c:tickLblPos val="none"/>
        <c:crossAx val="247315184"/>
        <c:crosses val="autoZero"/>
        <c:auto val="1"/>
        <c:lblOffset val="100"/>
        <c:baseTimeUnit val="years"/>
      </c:dateAx>
      <c:valAx>
        <c:axId val="24731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93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61.65</c:v>
                </c:pt>
                <c:pt idx="1">
                  <c:v>85.43</c:v>
                </c:pt>
                <c:pt idx="2">
                  <c:v>86.08</c:v>
                </c:pt>
                <c:pt idx="3">
                  <c:v>60.4</c:v>
                </c:pt>
                <c:pt idx="4">
                  <c:v>81.47</c:v>
                </c:pt>
              </c:numCache>
            </c:numRef>
          </c:val>
        </c:ser>
        <c:dLbls>
          <c:showLegendKey val="0"/>
          <c:showVal val="0"/>
          <c:showCatName val="0"/>
          <c:showSerName val="0"/>
          <c:showPercent val="0"/>
          <c:showBubbleSize val="0"/>
        </c:dLbls>
        <c:gapWidth val="150"/>
        <c:axId val="247316360"/>
        <c:axId val="24731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247316360"/>
        <c:axId val="247316752"/>
      </c:lineChart>
      <c:dateAx>
        <c:axId val="247316360"/>
        <c:scaling>
          <c:orientation val="minMax"/>
        </c:scaling>
        <c:delete val="1"/>
        <c:axPos val="b"/>
        <c:numFmt formatCode="ge" sourceLinked="1"/>
        <c:majorTickMark val="none"/>
        <c:minorTickMark val="none"/>
        <c:tickLblPos val="none"/>
        <c:crossAx val="247316752"/>
        <c:crosses val="autoZero"/>
        <c:auto val="1"/>
        <c:lblOffset val="100"/>
        <c:baseTimeUnit val="years"/>
      </c:dateAx>
      <c:valAx>
        <c:axId val="24731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1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144.04</c:v>
                </c:pt>
                <c:pt idx="1">
                  <c:v>120.2</c:v>
                </c:pt>
                <c:pt idx="2">
                  <c:v>121.66</c:v>
                </c:pt>
                <c:pt idx="3">
                  <c:v>169.73</c:v>
                </c:pt>
                <c:pt idx="4">
                  <c:v>131.16</c:v>
                </c:pt>
              </c:numCache>
            </c:numRef>
          </c:val>
        </c:ser>
        <c:dLbls>
          <c:showLegendKey val="0"/>
          <c:showVal val="0"/>
          <c:showCatName val="0"/>
          <c:showSerName val="0"/>
          <c:showPercent val="0"/>
          <c:showBubbleSize val="0"/>
        </c:dLbls>
        <c:gapWidth val="150"/>
        <c:axId val="247317928"/>
        <c:axId val="24735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247317928"/>
        <c:axId val="247353192"/>
      </c:lineChart>
      <c:dateAx>
        <c:axId val="247317928"/>
        <c:scaling>
          <c:orientation val="minMax"/>
        </c:scaling>
        <c:delete val="1"/>
        <c:axPos val="b"/>
        <c:numFmt formatCode="ge" sourceLinked="1"/>
        <c:majorTickMark val="none"/>
        <c:minorTickMark val="none"/>
        <c:tickLblPos val="none"/>
        <c:crossAx val="247353192"/>
        <c:crosses val="autoZero"/>
        <c:auto val="1"/>
        <c:lblOffset val="100"/>
        <c:baseTimeUnit val="years"/>
      </c:dateAx>
      <c:valAx>
        <c:axId val="24735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1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三原村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1692</v>
      </c>
      <c r="AM8" s="47"/>
      <c r="AN8" s="47"/>
      <c r="AO8" s="47"/>
      <c r="AP8" s="47"/>
      <c r="AQ8" s="47"/>
      <c r="AR8" s="47"/>
      <c r="AS8" s="47"/>
      <c r="AT8" s="43">
        <f>データ!S6</f>
        <v>85.37</v>
      </c>
      <c r="AU8" s="43"/>
      <c r="AV8" s="43"/>
      <c r="AW8" s="43"/>
      <c r="AX8" s="43"/>
      <c r="AY8" s="43"/>
      <c r="AZ8" s="43"/>
      <c r="BA8" s="43"/>
      <c r="BB8" s="43">
        <f>データ!T6</f>
        <v>19.82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51.65</v>
      </c>
      <c r="Q10" s="43"/>
      <c r="R10" s="43"/>
      <c r="S10" s="43"/>
      <c r="T10" s="43"/>
      <c r="U10" s="43"/>
      <c r="V10" s="43"/>
      <c r="W10" s="43">
        <f>データ!P6</f>
        <v>100</v>
      </c>
      <c r="X10" s="43"/>
      <c r="Y10" s="43"/>
      <c r="Z10" s="43"/>
      <c r="AA10" s="43"/>
      <c r="AB10" s="43"/>
      <c r="AC10" s="43"/>
      <c r="AD10" s="47">
        <f>データ!Q6</f>
        <v>2052</v>
      </c>
      <c r="AE10" s="47"/>
      <c r="AF10" s="47"/>
      <c r="AG10" s="47"/>
      <c r="AH10" s="47"/>
      <c r="AI10" s="47"/>
      <c r="AJ10" s="47"/>
      <c r="AK10" s="2"/>
      <c r="AL10" s="47">
        <f>データ!U6</f>
        <v>874</v>
      </c>
      <c r="AM10" s="47"/>
      <c r="AN10" s="47"/>
      <c r="AO10" s="47"/>
      <c r="AP10" s="47"/>
      <c r="AQ10" s="47"/>
      <c r="AR10" s="47"/>
      <c r="AS10" s="47"/>
      <c r="AT10" s="43">
        <f>データ!V6</f>
        <v>0.63</v>
      </c>
      <c r="AU10" s="43"/>
      <c r="AV10" s="43"/>
      <c r="AW10" s="43"/>
      <c r="AX10" s="43"/>
      <c r="AY10" s="43"/>
      <c r="AZ10" s="43"/>
      <c r="BA10" s="43"/>
      <c r="BB10" s="43">
        <f>データ!W6</f>
        <v>1387.3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394271</v>
      </c>
      <c r="D6" s="31">
        <f t="shared" si="3"/>
        <v>47</v>
      </c>
      <c r="E6" s="31">
        <f t="shared" si="3"/>
        <v>17</v>
      </c>
      <c r="F6" s="31">
        <f t="shared" si="3"/>
        <v>5</v>
      </c>
      <c r="G6" s="31">
        <f t="shared" si="3"/>
        <v>0</v>
      </c>
      <c r="H6" s="31" t="str">
        <f t="shared" si="3"/>
        <v>高知県　三原村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51.65</v>
      </c>
      <c r="P6" s="32">
        <f t="shared" si="3"/>
        <v>100</v>
      </c>
      <c r="Q6" s="32">
        <f t="shared" si="3"/>
        <v>2052</v>
      </c>
      <c r="R6" s="32">
        <f t="shared" si="3"/>
        <v>1692</v>
      </c>
      <c r="S6" s="32">
        <f t="shared" si="3"/>
        <v>85.37</v>
      </c>
      <c r="T6" s="32">
        <f t="shared" si="3"/>
        <v>19.82</v>
      </c>
      <c r="U6" s="32">
        <f t="shared" si="3"/>
        <v>874</v>
      </c>
      <c r="V6" s="32">
        <f t="shared" si="3"/>
        <v>0.63</v>
      </c>
      <c r="W6" s="32">
        <f t="shared" si="3"/>
        <v>1387.3</v>
      </c>
      <c r="X6" s="33">
        <f>IF(X7="",NA(),X7)</f>
        <v>99.85</v>
      </c>
      <c r="Y6" s="33">
        <f t="shared" ref="Y6:AG6" si="4">IF(Y7="",NA(),Y7)</f>
        <v>99.86</v>
      </c>
      <c r="Z6" s="33">
        <f t="shared" si="4"/>
        <v>100.85</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5663.35</v>
      </c>
      <c r="BF6" s="33">
        <f t="shared" ref="BF6:BN6" si="7">IF(BF7="",NA(),BF7)</f>
        <v>5107.63</v>
      </c>
      <c r="BG6" s="33">
        <f t="shared" si="7"/>
        <v>4578.63</v>
      </c>
      <c r="BH6" s="33">
        <f t="shared" si="7"/>
        <v>4068.33</v>
      </c>
      <c r="BI6" s="33">
        <f t="shared" si="7"/>
        <v>3885.64</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61.65</v>
      </c>
      <c r="BQ6" s="33">
        <f t="shared" ref="BQ6:BY6" si="8">IF(BQ7="",NA(),BQ7)</f>
        <v>85.43</v>
      </c>
      <c r="BR6" s="33">
        <f t="shared" si="8"/>
        <v>86.08</v>
      </c>
      <c r="BS6" s="33">
        <f t="shared" si="8"/>
        <v>60.4</v>
      </c>
      <c r="BT6" s="33">
        <f t="shared" si="8"/>
        <v>81.47</v>
      </c>
      <c r="BU6" s="33">
        <f t="shared" si="8"/>
        <v>43.24</v>
      </c>
      <c r="BV6" s="33">
        <f t="shared" si="8"/>
        <v>42.13</v>
      </c>
      <c r="BW6" s="33">
        <f t="shared" si="8"/>
        <v>42.48</v>
      </c>
      <c r="BX6" s="33">
        <f t="shared" si="8"/>
        <v>41.04</v>
      </c>
      <c r="BY6" s="33">
        <f t="shared" si="8"/>
        <v>50.82</v>
      </c>
      <c r="BZ6" s="32" t="str">
        <f>IF(BZ7="","",IF(BZ7="-","【-】","【"&amp;SUBSTITUTE(TEXT(BZ7,"#,##0.00"),"-","△")&amp;"】"))</f>
        <v>【51.49】</v>
      </c>
      <c r="CA6" s="33">
        <f>IF(CA7="",NA(),CA7)</f>
        <v>144.04</v>
      </c>
      <c r="CB6" s="33">
        <f t="shared" ref="CB6:CJ6" si="9">IF(CB7="",NA(),CB7)</f>
        <v>120.2</v>
      </c>
      <c r="CC6" s="33">
        <f t="shared" si="9"/>
        <v>121.66</v>
      </c>
      <c r="CD6" s="33">
        <f t="shared" si="9"/>
        <v>169.73</v>
      </c>
      <c r="CE6" s="33">
        <f t="shared" si="9"/>
        <v>131.16</v>
      </c>
      <c r="CF6" s="33">
        <f t="shared" si="9"/>
        <v>338.76</v>
      </c>
      <c r="CG6" s="33">
        <f t="shared" si="9"/>
        <v>348.41</v>
      </c>
      <c r="CH6" s="33">
        <f t="shared" si="9"/>
        <v>343.8</v>
      </c>
      <c r="CI6" s="33">
        <f t="shared" si="9"/>
        <v>357.08</v>
      </c>
      <c r="CJ6" s="33">
        <f t="shared" si="9"/>
        <v>300.52</v>
      </c>
      <c r="CK6" s="32" t="str">
        <f>IF(CK7="","",IF(CK7="-","【-】","【"&amp;SUBSTITUTE(TEXT(CK7,"#,##0.00"),"-","△")&amp;"】"))</f>
        <v>【295.10】</v>
      </c>
      <c r="CL6" s="33">
        <f>IF(CL7="",NA(),CL7)</f>
        <v>35.56</v>
      </c>
      <c r="CM6" s="33">
        <f t="shared" ref="CM6:CU6" si="10">IF(CM7="",NA(),CM7)</f>
        <v>35</v>
      </c>
      <c r="CN6" s="33">
        <f t="shared" si="10"/>
        <v>36.67</v>
      </c>
      <c r="CO6" s="33">
        <f t="shared" si="10"/>
        <v>37.78</v>
      </c>
      <c r="CP6" s="33">
        <f t="shared" si="10"/>
        <v>37.5</v>
      </c>
      <c r="CQ6" s="33">
        <f t="shared" si="10"/>
        <v>44.65</v>
      </c>
      <c r="CR6" s="33">
        <f t="shared" si="10"/>
        <v>46.85</v>
      </c>
      <c r="CS6" s="33">
        <f t="shared" si="10"/>
        <v>46.06</v>
      </c>
      <c r="CT6" s="33">
        <f t="shared" si="10"/>
        <v>45.95</v>
      </c>
      <c r="CU6" s="33">
        <f t="shared" si="10"/>
        <v>53.24</v>
      </c>
      <c r="CV6" s="32" t="str">
        <f>IF(CV7="","",IF(CV7="-","【-】","【"&amp;SUBSTITUTE(TEXT(CV7,"#,##0.00"),"-","△")&amp;"】"))</f>
        <v>【53.32】</v>
      </c>
      <c r="CW6" s="33">
        <f>IF(CW7="",NA(),CW7)</f>
        <v>45.78</v>
      </c>
      <c r="CX6" s="33">
        <f t="shared" ref="CX6:DF6" si="11">IF(CX7="",NA(),CX7)</f>
        <v>46.36</v>
      </c>
      <c r="CY6" s="33">
        <f t="shared" si="11"/>
        <v>48.2</v>
      </c>
      <c r="CZ6" s="33">
        <f t="shared" si="11"/>
        <v>48.51</v>
      </c>
      <c r="DA6" s="33">
        <f t="shared" si="11"/>
        <v>48.74</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4.38</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394271</v>
      </c>
      <c r="D7" s="35">
        <v>47</v>
      </c>
      <c r="E7" s="35">
        <v>17</v>
      </c>
      <c r="F7" s="35">
        <v>5</v>
      </c>
      <c r="G7" s="35">
        <v>0</v>
      </c>
      <c r="H7" s="35" t="s">
        <v>96</v>
      </c>
      <c r="I7" s="35" t="s">
        <v>97</v>
      </c>
      <c r="J7" s="35" t="s">
        <v>98</v>
      </c>
      <c r="K7" s="35" t="s">
        <v>99</v>
      </c>
      <c r="L7" s="35" t="s">
        <v>100</v>
      </c>
      <c r="M7" s="36" t="s">
        <v>101</v>
      </c>
      <c r="N7" s="36" t="s">
        <v>102</v>
      </c>
      <c r="O7" s="36">
        <v>51.65</v>
      </c>
      <c r="P7" s="36">
        <v>100</v>
      </c>
      <c r="Q7" s="36">
        <v>2052</v>
      </c>
      <c r="R7" s="36">
        <v>1692</v>
      </c>
      <c r="S7" s="36">
        <v>85.37</v>
      </c>
      <c r="T7" s="36">
        <v>19.82</v>
      </c>
      <c r="U7" s="36">
        <v>874</v>
      </c>
      <c r="V7" s="36">
        <v>0.63</v>
      </c>
      <c r="W7" s="36">
        <v>1387.3</v>
      </c>
      <c r="X7" s="36">
        <v>99.85</v>
      </c>
      <c r="Y7" s="36">
        <v>99.86</v>
      </c>
      <c r="Z7" s="36">
        <v>100.85</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5663.35</v>
      </c>
      <c r="BF7" s="36">
        <v>5107.63</v>
      </c>
      <c r="BG7" s="36">
        <v>4578.63</v>
      </c>
      <c r="BH7" s="36">
        <v>4068.33</v>
      </c>
      <c r="BI7" s="36">
        <v>3885.64</v>
      </c>
      <c r="BJ7" s="36">
        <v>1316.7</v>
      </c>
      <c r="BK7" s="36">
        <v>1224.75</v>
      </c>
      <c r="BL7" s="36">
        <v>1144.05</v>
      </c>
      <c r="BM7" s="36">
        <v>1117.1099999999999</v>
      </c>
      <c r="BN7" s="36">
        <v>1044.8</v>
      </c>
      <c r="BO7" s="36">
        <v>992.47</v>
      </c>
      <c r="BP7" s="36">
        <v>61.65</v>
      </c>
      <c r="BQ7" s="36">
        <v>85.43</v>
      </c>
      <c r="BR7" s="36">
        <v>86.08</v>
      </c>
      <c r="BS7" s="36">
        <v>60.4</v>
      </c>
      <c r="BT7" s="36">
        <v>81.47</v>
      </c>
      <c r="BU7" s="36">
        <v>43.24</v>
      </c>
      <c r="BV7" s="36">
        <v>42.13</v>
      </c>
      <c r="BW7" s="36">
        <v>42.48</v>
      </c>
      <c r="BX7" s="36">
        <v>41.04</v>
      </c>
      <c r="BY7" s="36">
        <v>50.82</v>
      </c>
      <c r="BZ7" s="36">
        <v>51.49</v>
      </c>
      <c r="CA7" s="36">
        <v>144.04</v>
      </c>
      <c r="CB7" s="36">
        <v>120.2</v>
      </c>
      <c r="CC7" s="36">
        <v>121.66</v>
      </c>
      <c r="CD7" s="36">
        <v>169.73</v>
      </c>
      <c r="CE7" s="36">
        <v>131.16</v>
      </c>
      <c r="CF7" s="36">
        <v>338.76</v>
      </c>
      <c r="CG7" s="36">
        <v>348.41</v>
      </c>
      <c r="CH7" s="36">
        <v>343.8</v>
      </c>
      <c r="CI7" s="36">
        <v>357.08</v>
      </c>
      <c r="CJ7" s="36">
        <v>300.52</v>
      </c>
      <c r="CK7" s="36">
        <v>295.10000000000002</v>
      </c>
      <c r="CL7" s="36">
        <v>35.56</v>
      </c>
      <c r="CM7" s="36">
        <v>35</v>
      </c>
      <c r="CN7" s="36">
        <v>36.67</v>
      </c>
      <c r="CO7" s="36">
        <v>37.78</v>
      </c>
      <c r="CP7" s="36">
        <v>37.5</v>
      </c>
      <c r="CQ7" s="36">
        <v>44.65</v>
      </c>
      <c r="CR7" s="36">
        <v>46.85</v>
      </c>
      <c r="CS7" s="36">
        <v>46.06</v>
      </c>
      <c r="CT7" s="36">
        <v>45.95</v>
      </c>
      <c r="CU7" s="36">
        <v>53.24</v>
      </c>
      <c r="CV7" s="36">
        <v>53.32</v>
      </c>
      <c r="CW7" s="36">
        <v>45.78</v>
      </c>
      <c r="CX7" s="36">
        <v>46.36</v>
      </c>
      <c r="CY7" s="36">
        <v>48.2</v>
      </c>
      <c r="CZ7" s="36">
        <v>48.51</v>
      </c>
      <c r="DA7" s="36">
        <v>48.74</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4.38</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sanken</cp:lastModifiedBy>
  <cp:lastPrinted>2016-02-22T13:32:54Z</cp:lastPrinted>
  <dcterms:created xsi:type="dcterms:W3CDTF">2016-02-03T09:17:51Z</dcterms:created>
  <dcterms:modified xsi:type="dcterms:W3CDTF">2016-02-22T23:40:19Z</dcterms:modified>
  <cp:category/>
</cp:coreProperties>
</file>