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AI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<sst xmlns="http://schemas.openxmlformats.org/spreadsheetml/2006/main" count="217" uniqueCount="107">
  <si>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</si>
  <si>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</si>
  <si>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</si>
  <si>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</si>
  <si>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</si>
  <si>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</si>
  <si>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</si>
  <si>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</si>
  <si>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</si>
  <si>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</si>
  <si>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</si>
  <si>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</si>
  <si>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</si>
  <si>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</si>
  <si>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</si>
  <si>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</si>
  <si>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</si>
  <si>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</si>
  <si>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</si>
  <si>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</si>
  <si>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</si>
  <si>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</si>
  <si>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</si>
  <si>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</si>
  <si>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</si>
  <si>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</si>
  <si>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</si>
  <si>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</si>
  <si>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</si>
  <si>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</si>
  <si>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</si>
  <si>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</si>
  <si>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</si>
  <si>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</si>
  <si>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</si>
  <si>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</si>
  <si>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</si>
  <si>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</si>
  <si>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</si>
  <si>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</si>
  <si>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</si>
  <si>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</si>
  <si>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</si>
  <si>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</si>
  <si>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</si>
  <si>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</si>
  <si>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</si>
  <si>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</si>
  <si>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</si>
  <si>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</si>
  <si>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</si>
  <si>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</si>
  <si>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</si>
  <si>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</si>
  <si>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</si>
  <si>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</si>
  <si>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</si>
  <si>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</si>
  <si>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</si>
  <si>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</si>
  <si>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</si>
  <si>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</si>
  <si>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</si>
  <si>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</si>
  <si>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</si>
  <si>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</si>
  <si>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</si>
  <si>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</si>
  <si>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</si>
  <si>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</si>
  <si>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</si>
  <si>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</si>
  <si>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</si>
  <si>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</si>
  <si>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</si>
  <si>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</si>
  <si>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</si>
  <si>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</si>
  <si>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</si>
  <si>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</si>
  <si>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</si>
  <si>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</si>
  <si>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</si>
  <si>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</si>
  <si>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</si>
  <si>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</si>
  <si>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</si>
  <si>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</si>
  <si>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</si>
  <si>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</si>
  <si>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</si>
  <si>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</si>
  <si>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</si>
  <si>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安芸市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</si>
  <si>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</si>
  <si>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</si>
  <si>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</si>
  <si>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</si>
  <si>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</si>
  <si>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</si>
  <si>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</si>
  <si>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</si>
  <si>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</si>
  <si>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</si>
  <si>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①②各年度の収支は黒字で欠損金も無く、平均値を上回っていることから、健全な状況と言える。
しかし今後は、南海トラフ地震対策や老朽施設更新等への投資が増加する予定であり、更なる費用削減に取り組む必要がある。
③平成26年度からの新会計基準適用により比率は大きく下がったものの、平均以上は確保している。
④平成25年度からの簡易水道統合事業に企業債を発行していて、今後も増加する予定となっている。水道事業に有利な起債以外を抑制するなどの対策が必要である。
⑤⑥料金回収率は100％を超え、かつ平均以上となっていて、給水に係る費用が給水収益でまかなえていることを表している。また、給水原価が平均より低く、有収水量1㎥あたりの費用を抑えていることを表している。今後も維持管理費削減などの経営努力を継続する。
⑦施設利用率は平均値を下回っていて、平成27年度は最大稼働率48％、負荷率81％と時期によって需要に変動が大きいため、適切な施設規模を検討する必要がある。
⑧市内を東西で分けて2年に1回漏水調査を行い、漏水があれば随時修繕で対応しているため、高い有収率を保っている。今後も継続して漏水調査を行う。</t>
    <rPh sb="2" eb="3">
      <t>カク</t>
    </rPh>
    <rPh sb="3" eb="5">
      <t>ネンド</t>
    </rPh>
    <rPh sb="6" eb="8">
      <t>シュウシ</t>
    </rPh>
    <rPh sb="9" eb="11">
      <t>クロジ</t>
    </rPh>
    <rPh sb="12" eb="15">
      <t>ケッソンキン</t>
    </rPh>
    <rPh sb="16" eb="17">
      <t>ナ</t>
    </rPh>
    <rPh sb="19" eb="22">
      <t>ヘイキンチ</t>
    </rPh>
    <rPh sb="23" eb="25">
      <t>ウワマワ</t>
    </rPh>
    <rPh sb="34" eb="36">
      <t>ケンゼン</t>
    </rPh>
    <rPh sb="37" eb="39">
      <t>ジョウキョウ</t>
    </rPh>
    <rPh sb="40" eb="41">
      <t>イ</t>
    </rPh>
    <rPh sb="48" eb="50">
      <t>コンゴ</t>
    </rPh>
    <rPh sb="52" eb="54">
      <t>ナンカイ</t>
    </rPh>
    <rPh sb="57" eb="59">
      <t>ジシン</t>
    </rPh>
    <rPh sb="59" eb="61">
      <t>タイサク</t>
    </rPh>
    <rPh sb="62" eb="64">
      <t>ロウキュウ</t>
    </rPh>
    <rPh sb="64" eb="66">
      <t>シセツ</t>
    </rPh>
    <rPh sb="66" eb="68">
      <t>コウシン</t>
    </rPh>
    <rPh sb="68" eb="69">
      <t>トウ</t>
    </rPh>
    <rPh sb="71" eb="73">
      <t>トウシ</t>
    </rPh>
    <rPh sb="74" eb="76">
      <t>ゾウカ</t>
    </rPh>
    <rPh sb="78" eb="80">
      <t>ヨテイ</t>
    </rPh>
    <rPh sb="84" eb="85">
      <t>サラ</t>
    </rPh>
    <rPh sb="87" eb="89">
      <t>ヒヨウ</t>
    </rPh>
    <rPh sb="89" eb="91">
      <t>サクゲン</t>
    </rPh>
    <rPh sb="92" eb="93">
      <t>ト</t>
    </rPh>
    <rPh sb="94" eb="95">
      <t>ク</t>
    </rPh>
    <rPh sb="96" eb="98">
      <t>ヒツヨウ</t>
    </rPh>
    <rPh sb="104" eb="106">
      <t>ヘイセイ</t>
    </rPh>
    <rPh sb="108" eb="109">
      <t>ネン</t>
    </rPh>
    <rPh sb="109" eb="110">
      <t>ド</t>
    </rPh>
    <rPh sb="113" eb="114">
      <t>シン</t>
    </rPh>
    <rPh sb="114" eb="116">
      <t>カイケイ</t>
    </rPh>
    <rPh sb="116" eb="118">
      <t>キジュン</t>
    </rPh>
    <rPh sb="118" eb="120">
      <t>テキヨウ</t>
    </rPh>
    <rPh sb="123" eb="125">
      <t>ヒリツ</t>
    </rPh>
    <rPh sb="126" eb="127">
      <t>オオ</t>
    </rPh>
    <rPh sb="129" eb="130">
      <t>サ</t>
    </rPh>
    <rPh sb="137" eb="139">
      <t>ヘイキン</t>
    </rPh>
    <rPh sb="139" eb="141">
      <t>イジョウ</t>
    </rPh>
    <rPh sb="142" eb="144">
      <t>カクホ</t>
    </rPh>
    <rPh sb="151" eb="153">
      <t>ヘイセイ</t>
    </rPh>
    <rPh sb="155" eb="156">
      <t>ネン</t>
    </rPh>
    <rPh sb="156" eb="157">
      <t>ド</t>
    </rPh>
    <rPh sb="160" eb="162">
      <t>カンイ</t>
    </rPh>
    <rPh sb="162" eb="164">
      <t>スイドウ</t>
    </rPh>
    <rPh sb="164" eb="166">
      <t>トウゴウ</t>
    </rPh>
    <rPh sb="166" eb="168">
      <t>ジギョウ</t>
    </rPh>
    <rPh sb="169" eb="171">
      <t>キギョウ</t>
    </rPh>
    <rPh sb="171" eb="172">
      <t>サイ</t>
    </rPh>
    <rPh sb="173" eb="175">
      <t>ハッコウ</t>
    </rPh>
    <rPh sb="180" eb="182">
      <t>コンゴ</t>
    </rPh>
    <rPh sb="183" eb="185">
      <t>ゾウカ</t>
    </rPh>
    <rPh sb="187" eb="189">
      <t>ヨテイ</t>
    </rPh>
    <rPh sb="196" eb="198">
      <t>スイドウ</t>
    </rPh>
    <rPh sb="198" eb="200">
      <t>ジギョウ</t>
    </rPh>
    <rPh sb="201" eb="203">
      <t>ユウリ</t>
    </rPh>
    <rPh sb="204" eb="206">
      <t>キサイ</t>
    </rPh>
    <rPh sb="206" eb="208">
      <t>イガイ</t>
    </rPh>
    <rPh sb="209" eb="211">
      <t>ヨクセイ</t>
    </rPh>
    <rPh sb="216" eb="218">
      <t>タイサク</t>
    </rPh>
    <rPh sb="219" eb="221">
      <t>ヒツヨウ</t>
    </rPh>
    <rPh sb="228" eb="230">
      <t>リョウキン</t>
    </rPh>
    <rPh sb="230" eb="232">
      <t>カイシュウ</t>
    </rPh>
    <rPh sb="232" eb="233">
      <t>リツ</t>
    </rPh>
    <rPh sb="239" eb="240">
      <t>コ</t>
    </rPh>
    <rPh sb="244" eb="246">
      <t>ヘイキン</t>
    </rPh>
    <rPh sb="246" eb="248">
      <t>イジョウ</t>
    </rPh>
    <rPh sb="255" eb="257">
      <t>キュウスイ</t>
    </rPh>
    <rPh sb="258" eb="259">
      <t>カカ</t>
    </rPh>
    <rPh sb="260" eb="262">
      <t>ヒヨウ</t>
    </rPh>
    <rPh sb="263" eb="265">
      <t>キュウスイ</t>
    </rPh>
    <rPh sb="265" eb="267">
      <t>シュウエキ</t>
    </rPh>
    <rPh sb="278" eb="279">
      <t>アラワ</t>
    </rPh>
    <rPh sb="287" eb="289">
      <t>キュウスイ</t>
    </rPh>
    <rPh sb="289" eb="291">
      <t>ゲンカ</t>
    </rPh>
    <rPh sb="292" eb="294">
      <t>ヘイキン</t>
    </rPh>
    <rPh sb="296" eb="297">
      <t>ヒク</t>
    </rPh>
    <rPh sb="299" eb="301">
      <t>ユウシュウ</t>
    </rPh>
    <rPh sb="301" eb="303">
      <t>スイリョウ</t>
    </rPh>
    <rPh sb="309" eb="311">
      <t>ヒヨウ</t>
    </rPh>
    <rPh sb="312" eb="313">
      <t>オサ</t>
    </rPh>
    <rPh sb="320" eb="321">
      <t>アラワ</t>
    </rPh>
    <rPh sb="326" eb="328">
      <t>コンゴ</t>
    </rPh>
    <rPh sb="329" eb="331">
      <t>イジ</t>
    </rPh>
    <rPh sb="331" eb="333">
      <t>カンリ</t>
    </rPh>
    <rPh sb="333" eb="334">
      <t>ヒ</t>
    </rPh>
    <rPh sb="334" eb="336">
      <t>サクゲン</t>
    </rPh>
    <rPh sb="339" eb="341">
      <t>ケイエイ</t>
    </rPh>
    <rPh sb="341" eb="343">
      <t>ドリョク</t>
    </rPh>
    <rPh sb="344" eb="346">
      <t>ケイゾク</t>
    </rPh>
    <rPh sb="351" eb="353">
      <t>シセツ</t>
    </rPh>
    <rPh sb="353" eb="356">
      <t>リヨウリツ</t>
    </rPh>
    <rPh sb="357" eb="360">
      <t>ヘイキンチ</t>
    </rPh>
    <rPh sb="361" eb="363">
      <t>シタマワ</t>
    </rPh>
    <rPh sb="368" eb="370">
      <t>ヘイセイ</t>
    </rPh>
    <rPh sb="372" eb="373">
      <t>ネン</t>
    </rPh>
    <rPh sb="373" eb="374">
      <t>ド</t>
    </rPh>
    <rPh sb="375" eb="377">
      <t>サイダイ</t>
    </rPh>
    <rPh sb="377" eb="379">
      <t>カドウ</t>
    </rPh>
    <rPh sb="379" eb="380">
      <t>リツ</t>
    </rPh>
    <rPh sb="384" eb="386">
      <t>フカ</t>
    </rPh>
    <rPh sb="386" eb="387">
      <t>リツ</t>
    </rPh>
    <rPh sb="391" eb="393">
      <t>ジキ</t>
    </rPh>
    <rPh sb="397" eb="399">
      <t>ジュヨウ</t>
    </rPh>
    <rPh sb="400" eb="402">
      <t>ヘンドウ</t>
    </rPh>
    <rPh sb="403" eb="404">
      <t>オオ</t>
    </rPh>
    <rPh sb="409" eb="411">
      <t>テキセツ</t>
    </rPh>
    <rPh sb="412" eb="414">
      <t>シセツ</t>
    </rPh>
    <rPh sb="414" eb="416">
      <t>キボ</t>
    </rPh>
    <rPh sb="417" eb="419">
      <t>ケントウ</t>
    </rPh>
    <rPh sb="421" eb="423">
      <t>ヒツヨウ</t>
    </rPh>
    <rPh sb="429" eb="431">
      <t>シナイ</t>
    </rPh>
    <rPh sb="432" eb="434">
      <t>トウザイ</t>
    </rPh>
    <rPh sb="435" eb="436">
      <t>ワ</t>
    </rPh>
    <rPh sb="439" eb="440">
      <t>ネン</t>
    </rPh>
    <rPh sb="442" eb="443">
      <t>カイ</t>
    </rPh>
    <rPh sb="443" eb="445">
      <t>ロウスイ</t>
    </rPh>
    <rPh sb="445" eb="447">
      <t>チョウサ</t>
    </rPh>
    <rPh sb="448" eb="449">
      <t>オコナ</t>
    </rPh>
    <rPh sb="451" eb="453">
      <t>ロウスイ</t>
    </rPh>
    <rPh sb="457" eb="459">
      <t>ズイジ</t>
    </rPh>
    <rPh sb="459" eb="461">
      <t>シュウゼン</t>
    </rPh>
    <rPh sb="462" eb="464">
      <t>タイオウ</t>
    </rPh>
    <rPh sb="471" eb="472">
      <t>タカ</t>
    </rPh>
    <rPh sb="473" eb="475">
      <t>ユウシュウ</t>
    </rPh>
    <rPh sb="475" eb="476">
      <t>リツ</t>
    </rPh>
    <rPh sb="477" eb="478">
      <t>タモ</t>
    </rPh>
    <rPh sb="483" eb="485">
      <t>コンゴ</t>
    </rPh>
    <rPh sb="486" eb="488">
      <t>ケイゾク</t>
    </rPh>
    <rPh sb="490" eb="492">
      <t>ロウスイ</t>
    </rPh>
    <rPh sb="492" eb="494">
      <t>チョウサ</t>
    </rPh>
    <rPh sb="495" eb="496">
      <t>オコナ</t>
    </rPh>
    <phoneticPr fontId="4"/>
  </si>
  <si>
    <t>経営状況は、現時点ではおおむね良好であると言える。しかし、今後は南海トラフ地震対策や老朽施設更新等を予定していて、建設改良費の増加、企業債償還の増加、減価償却費の増加などが見込まれるため、水道事業経営は厳しくなると予想される。
今後も安心・安全な水の供給を維持するため、管路等の新規・更新需要等の将来試算と経営収支の見込みを立て、維持管理費削減や更なる収納率の向上などといった経営努力を継続してもなお財源が不足するようであれば、適正な料金水準を設定する必要がでてくる。</t>
    <rPh sb="0" eb="2">
      <t>ケイエイ</t>
    </rPh>
    <rPh sb="2" eb="4">
      <t>ジョウキョウ</t>
    </rPh>
    <rPh sb="6" eb="9">
      <t>ゲンジテン</t>
    </rPh>
    <rPh sb="15" eb="17">
      <t>リョウコウ</t>
    </rPh>
    <rPh sb="21" eb="22">
      <t>イ</t>
    </rPh>
    <rPh sb="50" eb="52">
      <t>ヨテイ</t>
    </rPh>
    <rPh sb="57" eb="59">
      <t>ケンセツ</t>
    </rPh>
    <rPh sb="59" eb="61">
      <t>カイリョウ</t>
    </rPh>
    <rPh sb="61" eb="62">
      <t>ヒ</t>
    </rPh>
    <rPh sb="63" eb="65">
      <t>ゾウカ</t>
    </rPh>
    <rPh sb="66" eb="68">
      <t>キギョウ</t>
    </rPh>
    <rPh sb="68" eb="69">
      <t>サイ</t>
    </rPh>
    <rPh sb="69" eb="71">
      <t>ショウカン</t>
    </rPh>
    <rPh sb="72" eb="74">
      <t>ゾウカ</t>
    </rPh>
    <rPh sb="75" eb="77">
      <t>ゲンカ</t>
    </rPh>
    <rPh sb="77" eb="79">
      <t>ショウキャク</t>
    </rPh>
    <rPh sb="79" eb="80">
      <t>ヒ</t>
    </rPh>
    <rPh sb="81" eb="83">
      <t>ゾウカ</t>
    </rPh>
    <rPh sb="86" eb="88">
      <t>ミコ</t>
    </rPh>
    <rPh sb="107" eb="109">
      <t>ヨソウ</t>
    </rPh>
    <rPh sb="114" eb="116">
      <t>コンゴ</t>
    </rPh>
    <rPh sb="117" eb="119">
      <t>アンシン</t>
    </rPh>
    <rPh sb="120" eb="122">
      <t>アンゼン</t>
    </rPh>
    <rPh sb="165" eb="167">
      <t>イジ</t>
    </rPh>
    <rPh sb="167" eb="169">
      <t>カンリ</t>
    </rPh>
    <rPh sb="169" eb="170">
      <t>ヒ</t>
    </rPh>
    <rPh sb="170" eb="172">
      <t>サクゲン</t>
    </rPh>
    <rPh sb="173" eb="174">
      <t>サラ</t>
    </rPh>
    <rPh sb="176" eb="178">
      <t>シュウノウ</t>
    </rPh>
    <rPh sb="178" eb="179">
      <t>リツ</t>
    </rPh>
    <rPh sb="180" eb="182">
      <t>コウジョウ</t>
    </rPh>
    <rPh sb="188" eb="190">
      <t>ケイエイ</t>
    </rPh>
    <rPh sb="190" eb="192">
      <t>ドリョク</t>
    </rPh>
    <rPh sb="193" eb="195">
      <t>ケイゾク</t>
    </rPh>
    <rPh sb="200" eb="202">
      <t>ザイゲン</t>
    </rPh>
    <rPh sb="203" eb="205">
      <t>フソク</t>
    </rPh>
    <rPh sb="214" eb="216">
      <t>テキセイ</t>
    </rPh>
    <rPh sb="217" eb="219">
      <t>リョウキン</t>
    </rPh>
    <rPh sb="219" eb="221">
      <t>スイジュン</t>
    </rPh>
    <rPh sb="222" eb="224">
      <t>セッテイ</t>
    </rPh>
    <rPh sb="226" eb="228">
      <t>ヒツヨウ</t>
    </rPh>
    <phoneticPr fontId="4"/>
  </si>
  <si>
    <t>①②法定耐用年数を超えた管路は平均より少ないものの、法定耐用年数に近い管路が全体に占める割合が高くなっていて、計画的な更新の必要性が高まっていることを示している。③簡易水道統合事業が平成28年度でほぼ完了することに伴い、平成29年度以降は南海トラフ地震対策や老朽施設更新等により、管路更新率は高まる予定である。</t>
    <rPh sb="2" eb="4">
      <t>ホウテイ</t>
    </rPh>
    <rPh sb="4" eb="6">
      <t>タイヨウ</t>
    </rPh>
    <rPh sb="6" eb="8">
      <t>ネンスウ</t>
    </rPh>
    <rPh sb="9" eb="10">
      <t>コ</t>
    </rPh>
    <rPh sb="12" eb="14">
      <t>カンロ</t>
    </rPh>
    <rPh sb="15" eb="17">
      <t>ヘイキン</t>
    </rPh>
    <rPh sb="19" eb="20">
      <t>スク</t>
    </rPh>
    <rPh sb="26" eb="28">
      <t>ホウテイ</t>
    </rPh>
    <rPh sb="28" eb="30">
      <t>タイヨウ</t>
    </rPh>
    <rPh sb="30" eb="32">
      <t>ネンスウ</t>
    </rPh>
    <rPh sb="33" eb="34">
      <t>チカ</t>
    </rPh>
    <rPh sb="35" eb="37">
      <t>カンロ</t>
    </rPh>
    <rPh sb="38" eb="40">
      <t>ゼンタイ</t>
    </rPh>
    <rPh sb="41" eb="42">
      <t>シ</t>
    </rPh>
    <rPh sb="44" eb="46">
      <t>ワリアイ</t>
    </rPh>
    <rPh sb="47" eb="48">
      <t>タカ</t>
    </rPh>
    <rPh sb="55" eb="58">
      <t>ケイカクテキ</t>
    </rPh>
    <rPh sb="59" eb="61">
      <t>コウシン</t>
    </rPh>
    <rPh sb="62" eb="65">
      <t>ヒツヨウセイ</t>
    </rPh>
    <rPh sb="66" eb="67">
      <t>タカ</t>
    </rPh>
    <rPh sb="75" eb="76">
      <t>シメ</t>
    </rPh>
    <rPh sb="82" eb="84">
      <t>カンイ</t>
    </rPh>
    <rPh sb="84" eb="86">
      <t>スイドウ</t>
    </rPh>
    <rPh sb="86" eb="88">
      <t>トウゴウ</t>
    </rPh>
    <rPh sb="88" eb="90">
      <t>ジギョウ</t>
    </rPh>
    <rPh sb="91" eb="93">
      <t>ヘイセイ</t>
    </rPh>
    <rPh sb="95" eb="96">
      <t>ネン</t>
    </rPh>
    <rPh sb="96" eb="97">
      <t>ド</t>
    </rPh>
    <rPh sb="100" eb="102">
      <t>カンリョウ</t>
    </rPh>
    <rPh sb="107" eb="108">
      <t>トモナ</t>
    </rPh>
    <rPh sb="110" eb="112">
      <t>ヘイセイ</t>
    </rPh>
    <rPh sb="114" eb="115">
      <t>ネン</t>
    </rPh>
    <rPh sb="115" eb="116">
      <t>ド</t>
    </rPh>
    <rPh sb="116" eb="118">
      <t>イコウ</t>
    </rPh>
    <rPh sb="119" eb="121">
      <t>ナンカイ</t>
    </rPh>
    <rPh sb="124" eb="126">
      <t>ジシン</t>
    </rPh>
    <rPh sb="126" eb="128">
      <t>タイサク</t>
    </rPh>
    <rPh sb="129" eb="131">
      <t>ロウキュウ</t>
    </rPh>
    <rPh sb="131" eb="133">
      <t>シセツ</t>
    </rPh>
    <rPh sb="133" eb="135">
      <t>コウシン</t>
    </rPh>
    <rPh sb="135" eb="136">
      <t>トウ</t>
    </rPh>
    <rPh sb="140" eb="142">
      <t>カンロ</t>
    </rPh>
    <rPh sb="142" eb="144">
      <t>コウシン</t>
    </rPh>
    <rPh sb="144" eb="145">
      <t>リツ</t>
    </rPh>
    <rPh sb="146" eb="147">
      <t>タカ</t>
    </rPh>
    <rPh sb="149" eb="15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</si>
</sst>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0.18</c:v>
                </c:pt>
                <c:pt idx="1">
                  <c:v>0.61</c:v>
                </c:pt>
                <c:pt idx="2">
                  <c:v>1.5</c:v>
                </c:pt>
                <c:pt idx="3">
                  <c:v>0.69</c:v>
                </c:pt>
                <c:pt idx="4">
                  <c:v>0.11</c:v>
                </c:pt>
              </c:numCache>
            </c:numRef>
          </c:val>
        </c:ser>
        <c:dLbls>
          <c:showLegendKey val="0"/>
          <c:showVal val="0"/>
          <c:showCatName val="0"/>
          <c:showSerName val="0"/>
          <c:showPercent val="0"/>
          <c:showBubbleSize val="0"/>
        </c:dLbls>
        <c:gapWidth val="150"/>
        <c:axId val="89032960"/>
        <c:axId val="9065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89032960"/>
        <c:axId val="90657152"/>
      </c:lineChart>
      <c:dateAx>
        <c:axId val="89032960"/>
        <c:scaling>
          <c:orientation val="minMax"/>
        </c:scaling>
        <c:delete val="1"/>
        <c:axPos val="b"/>
        <c:numFmt formatCode="ge" sourceLinked="1"/>
        <c:majorTickMark val="none"/>
        <c:minorTickMark val="none"/>
        <c:tickLblPos val="none"/>
        <c:crossAx val="90657152"/>
        <c:crosses val="autoZero"/>
        <c:auto val="1"/>
        <c:lblOffset val="100"/>
        <c:baseTimeUnit val="years"/>
      </c:dateAx>
      <c:valAx>
        <c:axId val="9065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3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40.880000000000003</c:v>
                </c:pt>
                <c:pt idx="1">
                  <c:v>41.43</c:v>
                </c:pt>
                <c:pt idx="2">
                  <c:v>40.21</c:v>
                </c:pt>
                <c:pt idx="3">
                  <c:v>38.64</c:v>
                </c:pt>
                <c:pt idx="4">
                  <c:v>38.61</c:v>
                </c:pt>
              </c:numCache>
            </c:numRef>
          </c:val>
        </c:ser>
        <c:dLbls>
          <c:showLegendKey val="0"/>
          <c:showVal val="0"/>
          <c:showCatName val="0"/>
          <c:showSerName val="0"/>
          <c:showPercent val="0"/>
          <c:showBubbleSize val="0"/>
        </c:dLbls>
        <c:gapWidth val="150"/>
        <c:axId val="94317184"/>
        <c:axId val="943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94317184"/>
        <c:axId val="94352128"/>
      </c:lineChart>
      <c:dateAx>
        <c:axId val="94317184"/>
        <c:scaling>
          <c:orientation val="minMax"/>
        </c:scaling>
        <c:delete val="1"/>
        <c:axPos val="b"/>
        <c:numFmt formatCode="ge" sourceLinked="1"/>
        <c:majorTickMark val="none"/>
        <c:minorTickMark val="none"/>
        <c:tickLblPos val="none"/>
        <c:crossAx val="94352128"/>
        <c:crosses val="autoZero"/>
        <c:auto val="1"/>
        <c:lblOffset val="100"/>
        <c:baseTimeUnit val="years"/>
      </c:dateAx>
      <c:valAx>
        <c:axId val="943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1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92.27</c:v>
                </c:pt>
                <c:pt idx="1">
                  <c:v>89.39</c:v>
                </c:pt>
                <c:pt idx="2">
                  <c:v>90.69</c:v>
                </c:pt>
                <c:pt idx="3">
                  <c:v>90.3</c:v>
                </c:pt>
                <c:pt idx="4">
                  <c:v>89.14</c:v>
                </c:pt>
              </c:numCache>
            </c:numRef>
          </c:val>
        </c:ser>
        <c:dLbls>
          <c:showLegendKey val="0"/>
          <c:showVal val="0"/>
          <c:showCatName val="0"/>
          <c:showSerName val="0"/>
          <c:showPercent val="0"/>
          <c:showBubbleSize val="0"/>
        </c:dLbls>
        <c:gapWidth val="150"/>
        <c:axId val="94378240"/>
        <c:axId val="943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94378240"/>
        <c:axId val="94392704"/>
      </c:lineChart>
      <c:dateAx>
        <c:axId val="94378240"/>
        <c:scaling>
          <c:orientation val="minMax"/>
        </c:scaling>
        <c:delete val="1"/>
        <c:axPos val="b"/>
        <c:numFmt formatCode="ge" sourceLinked="1"/>
        <c:majorTickMark val="none"/>
        <c:minorTickMark val="none"/>
        <c:tickLblPos val="none"/>
        <c:crossAx val="94392704"/>
        <c:crosses val="autoZero"/>
        <c:auto val="1"/>
        <c:lblOffset val="100"/>
        <c:baseTimeUnit val="years"/>
      </c:dateAx>
      <c:valAx>
        <c:axId val="943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126.61</c:v>
                </c:pt>
                <c:pt idx="1">
                  <c:v>122.13</c:v>
                </c:pt>
                <c:pt idx="2">
                  <c:v>117.88</c:v>
                </c:pt>
                <c:pt idx="3">
                  <c:v>134.19999999999999</c:v>
                </c:pt>
                <c:pt idx="4">
                  <c:v>119.11</c:v>
                </c:pt>
              </c:numCache>
            </c:numRef>
          </c:val>
        </c:ser>
        <c:dLbls>
          <c:showLegendKey val="0"/>
          <c:showVal val="0"/>
          <c:showCatName val="0"/>
          <c:showSerName val="0"/>
          <c:showPercent val="0"/>
          <c:showBubbleSize val="0"/>
        </c:dLbls>
        <c:gapWidth val="150"/>
        <c:axId val="90691456"/>
        <c:axId val="906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0691456"/>
        <c:axId val="90697728"/>
      </c:lineChart>
      <c:dateAx>
        <c:axId val="90691456"/>
        <c:scaling>
          <c:orientation val="minMax"/>
        </c:scaling>
        <c:delete val="1"/>
        <c:axPos val="b"/>
        <c:numFmt formatCode="ge" sourceLinked="1"/>
        <c:majorTickMark val="none"/>
        <c:minorTickMark val="none"/>
        <c:tickLblPos val="none"/>
        <c:crossAx val="90697728"/>
        <c:crosses val="autoZero"/>
        <c:auto val="1"/>
        <c:lblOffset val="100"/>
        <c:baseTimeUnit val="years"/>
      </c:dateAx>
      <c:valAx>
        <c:axId val="9069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6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48.98</c:v>
                </c:pt>
                <c:pt idx="1">
                  <c:v>49.67</c:v>
                </c:pt>
                <c:pt idx="2">
                  <c:v>49.79</c:v>
                </c:pt>
                <c:pt idx="3">
                  <c:v>49.6</c:v>
                </c:pt>
                <c:pt idx="4">
                  <c:v>49.66</c:v>
                </c:pt>
              </c:numCache>
            </c:numRef>
          </c:val>
        </c:ser>
        <c:dLbls>
          <c:showLegendKey val="0"/>
          <c:showVal val="0"/>
          <c:showCatName val="0"/>
          <c:showSerName val="0"/>
          <c:showPercent val="0"/>
          <c:showBubbleSize val="0"/>
        </c:dLbls>
        <c:gapWidth val="150"/>
        <c:axId val="91903488"/>
        <c:axId val="9190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91903488"/>
        <c:axId val="91905408"/>
      </c:lineChart>
      <c:dateAx>
        <c:axId val="91903488"/>
        <c:scaling>
          <c:orientation val="minMax"/>
        </c:scaling>
        <c:delete val="1"/>
        <c:axPos val="b"/>
        <c:numFmt formatCode="ge" sourceLinked="1"/>
        <c:majorTickMark val="none"/>
        <c:minorTickMark val="none"/>
        <c:tickLblPos val="none"/>
        <c:crossAx val="91905408"/>
        <c:crosses val="autoZero"/>
        <c:auto val="1"/>
        <c:lblOffset val="100"/>
        <c:baseTimeUnit val="years"/>
      </c:dateAx>
      <c:valAx>
        <c:axId val="9190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7.73</c:v>
                </c:pt>
                <c:pt idx="1">
                  <c:v>7.7</c:v>
                </c:pt>
                <c:pt idx="2">
                  <c:v>7.56</c:v>
                </c:pt>
                <c:pt idx="3" formatCode="#,##0.00;&quot;△&quot;#,##0.00">
                  <c:v>0</c:v>
                </c:pt>
                <c:pt idx="4">
                  <c:v>4.9800000000000004</c:v>
                </c:pt>
              </c:numCache>
            </c:numRef>
          </c:val>
        </c:ser>
        <c:dLbls>
          <c:showLegendKey val="0"/>
          <c:showVal val="0"/>
          <c:showCatName val="0"/>
          <c:showSerName val="0"/>
          <c:showPercent val="0"/>
          <c:showBubbleSize val="0"/>
        </c:dLbls>
        <c:gapWidth val="150"/>
        <c:axId val="92023424"/>
        <c:axId val="9203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92023424"/>
        <c:axId val="92033792"/>
      </c:lineChart>
      <c:dateAx>
        <c:axId val="92023424"/>
        <c:scaling>
          <c:orientation val="minMax"/>
        </c:scaling>
        <c:delete val="1"/>
        <c:axPos val="b"/>
        <c:numFmt formatCode="ge" sourceLinked="1"/>
        <c:majorTickMark val="none"/>
        <c:minorTickMark val="none"/>
        <c:tickLblPos val="none"/>
        <c:crossAx val="92033792"/>
        <c:crosses val="autoZero"/>
        <c:auto val="1"/>
        <c:lblOffset val="100"/>
        <c:baseTimeUnit val="years"/>
      </c:dateAx>
      <c:valAx>
        <c:axId val="9203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0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052480"/>
        <c:axId val="920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92052480"/>
        <c:axId val="92066944"/>
      </c:lineChart>
      <c:dateAx>
        <c:axId val="92052480"/>
        <c:scaling>
          <c:orientation val="minMax"/>
        </c:scaling>
        <c:delete val="1"/>
        <c:axPos val="b"/>
        <c:numFmt formatCode="ge" sourceLinked="1"/>
        <c:majorTickMark val="none"/>
        <c:minorTickMark val="none"/>
        <c:tickLblPos val="none"/>
        <c:crossAx val="92066944"/>
        <c:crosses val="autoZero"/>
        <c:auto val="1"/>
        <c:lblOffset val="100"/>
        <c:baseTimeUnit val="years"/>
      </c:dateAx>
      <c:valAx>
        <c:axId val="92066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1136.1099999999999</c:v>
                </c:pt>
                <c:pt idx="1">
                  <c:v>3319.72</c:v>
                </c:pt>
                <c:pt idx="2">
                  <c:v>4687.7299999999996</c:v>
                </c:pt>
                <c:pt idx="3">
                  <c:v>435.11</c:v>
                </c:pt>
                <c:pt idx="4">
                  <c:v>797.77</c:v>
                </c:pt>
              </c:numCache>
            </c:numRef>
          </c:val>
        </c:ser>
        <c:dLbls>
          <c:showLegendKey val="0"/>
          <c:showVal val="0"/>
          <c:showCatName val="0"/>
          <c:showSerName val="0"/>
          <c:showPercent val="0"/>
          <c:showBubbleSize val="0"/>
        </c:dLbls>
        <c:gapWidth val="150"/>
        <c:axId val="92093056"/>
        <c:axId val="920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92093056"/>
        <c:axId val="92099328"/>
      </c:lineChart>
      <c:dateAx>
        <c:axId val="92093056"/>
        <c:scaling>
          <c:orientation val="minMax"/>
        </c:scaling>
        <c:delete val="1"/>
        <c:axPos val="b"/>
        <c:numFmt formatCode="ge" sourceLinked="1"/>
        <c:majorTickMark val="none"/>
        <c:minorTickMark val="none"/>
        <c:tickLblPos val="none"/>
        <c:crossAx val="92099328"/>
        <c:crosses val="autoZero"/>
        <c:auto val="1"/>
        <c:lblOffset val="100"/>
        <c:baseTimeUnit val="years"/>
      </c:dateAx>
      <c:valAx>
        <c:axId val="92099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0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260.36</c:v>
                </c:pt>
                <c:pt idx="1">
                  <c:v>224.81</c:v>
                </c:pt>
                <c:pt idx="2">
                  <c:v>247.72</c:v>
                </c:pt>
                <c:pt idx="3">
                  <c:v>297.29000000000002</c:v>
                </c:pt>
                <c:pt idx="4">
                  <c:v>318.45</c:v>
                </c:pt>
              </c:numCache>
            </c:numRef>
          </c:val>
        </c:ser>
        <c:dLbls>
          <c:showLegendKey val="0"/>
          <c:showVal val="0"/>
          <c:showCatName val="0"/>
          <c:showSerName val="0"/>
          <c:showPercent val="0"/>
          <c:showBubbleSize val="0"/>
        </c:dLbls>
        <c:gapWidth val="150"/>
        <c:axId val="92117248"/>
        <c:axId val="921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92117248"/>
        <c:axId val="92135808"/>
      </c:lineChart>
      <c:dateAx>
        <c:axId val="92117248"/>
        <c:scaling>
          <c:orientation val="minMax"/>
        </c:scaling>
        <c:delete val="1"/>
        <c:axPos val="b"/>
        <c:numFmt formatCode="ge" sourceLinked="1"/>
        <c:majorTickMark val="none"/>
        <c:minorTickMark val="none"/>
        <c:tickLblPos val="none"/>
        <c:crossAx val="92135808"/>
        <c:crosses val="autoZero"/>
        <c:auto val="1"/>
        <c:lblOffset val="100"/>
        <c:baseTimeUnit val="years"/>
      </c:dateAx>
      <c:valAx>
        <c:axId val="9213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211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122.73</c:v>
                </c:pt>
                <c:pt idx="1">
                  <c:v>117.72</c:v>
                </c:pt>
                <c:pt idx="2">
                  <c:v>114.8</c:v>
                </c:pt>
                <c:pt idx="3">
                  <c:v>136.29</c:v>
                </c:pt>
                <c:pt idx="4">
                  <c:v>117.82</c:v>
                </c:pt>
              </c:numCache>
            </c:numRef>
          </c:val>
        </c:ser>
        <c:dLbls>
          <c:showLegendKey val="0"/>
          <c:showVal val="0"/>
          <c:showCatName val="0"/>
          <c:showSerName val="0"/>
          <c:showPercent val="0"/>
          <c:showBubbleSize val="0"/>
        </c:dLbls>
        <c:gapWidth val="150"/>
        <c:axId val="93222784"/>
        <c:axId val="932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93222784"/>
        <c:axId val="93229056"/>
      </c:lineChart>
      <c:dateAx>
        <c:axId val="93222784"/>
        <c:scaling>
          <c:orientation val="minMax"/>
        </c:scaling>
        <c:delete val="1"/>
        <c:axPos val="b"/>
        <c:numFmt formatCode="ge" sourceLinked="1"/>
        <c:majorTickMark val="none"/>
        <c:minorTickMark val="none"/>
        <c:tickLblPos val="none"/>
        <c:crossAx val="93229056"/>
        <c:crosses val="autoZero"/>
        <c:auto val="1"/>
        <c:lblOffset val="100"/>
        <c:baseTimeUnit val="years"/>
      </c:dateAx>
      <c:valAx>
        <c:axId val="9322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100.25</c:v>
                </c:pt>
                <c:pt idx="1">
                  <c:v>104.33</c:v>
                </c:pt>
                <c:pt idx="2">
                  <c:v>106.92</c:v>
                </c:pt>
                <c:pt idx="3">
                  <c:v>90.4</c:v>
                </c:pt>
                <c:pt idx="4">
                  <c:v>104.74</c:v>
                </c:pt>
              </c:numCache>
            </c:numRef>
          </c:val>
        </c:ser>
        <c:dLbls>
          <c:showLegendKey val="0"/>
          <c:showVal val="0"/>
          <c:showCatName val="0"/>
          <c:showSerName val="0"/>
          <c:showPercent val="0"/>
          <c:showBubbleSize val="0"/>
        </c:dLbls>
        <c:gapWidth val="150"/>
        <c:axId val="94307456"/>
        <c:axId val="943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94307456"/>
        <c:axId val="94309376"/>
      </c:lineChart>
      <c:dateAx>
        <c:axId val="94307456"/>
        <c:scaling>
          <c:orientation val="minMax"/>
        </c:scaling>
        <c:delete val="1"/>
        <c:axPos val="b"/>
        <c:numFmt formatCode="ge" sourceLinked="1"/>
        <c:majorTickMark val="none"/>
        <c:minorTickMark val="none"/>
        <c:tickLblPos val="none"/>
        <c:crossAx val="94309376"/>
        <c:crosses val="autoZero"/>
        <c:auto val="1"/>
        <c:lblOffset val="100"/>
        <c:baseTimeUnit val="years"/>
      </c:dateAx>
      <c:valAx>
        <c:axId val="943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37"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高知県　安芸市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18259</v>
      </c>
      <c r="AJ8" s="56"/>
      <c r="AK8" s="56"/>
      <c r="AL8" s="56"/>
      <c r="AM8" s="56"/>
      <c r="AN8" s="56"/>
      <c r="AO8" s="56"/>
      <c r="AP8" s="57"/>
      <c r="AQ8" s="47">
        <f>データ!R6</f>
        <v>317.20999999999998</v>
      </c>
      <c r="AR8" s="47"/>
      <c r="AS8" s="47"/>
      <c r="AT8" s="47"/>
      <c r="AU8" s="47"/>
      <c r="AV8" s="47"/>
      <c r="AW8" s="47"/>
      <c r="AX8" s="47"/>
      <c r="AY8" s="47">
        <f>データ!S6</f>
        <v>57.56</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73.67</v>
      </c>
      <c r="K10" s="47"/>
      <c r="L10" s="47"/>
      <c r="M10" s="47"/>
      <c r="N10" s="47"/>
      <c r="O10" s="47"/>
      <c r="P10" s="47"/>
      <c r="Q10" s="47"/>
      <c r="R10" s="47">
        <f>データ!O6</f>
        <v>96.62</v>
      </c>
      <c r="S10" s="47"/>
      <c r="T10" s="47"/>
      <c r="U10" s="47"/>
      <c r="V10" s="47"/>
      <c r="W10" s="47"/>
      <c r="X10" s="47"/>
      <c r="Y10" s="47"/>
      <c r="Z10" s="78">
        <f>データ!P6</f>
        <v>2160</v>
      </c>
      <c r="AA10" s="78"/>
      <c r="AB10" s="78"/>
      <c r="AC10" s="78"/>
      <c r="AD10" s="78"/>
      <c r="AE10" s="78"/>
      <c r="AF10" s="78"/>
      <c r="AG10" s="78"/>
      <c r="AH10" s="2"/>
      <c r="AI10" s="78">
        <f>データ!T6</f>
        <v>17489</v>
      </c>
      <c r="AJ10" s="78"/>
      <c r="AK10" s="78"/>
      <c r="AL10" s="78"/>
      <c r="AM10" s="78"/>
      <c r="AN10" s="78"/>
      <c r="AO10" s="78"/>
      <c r="AP10" s="78"/>
      <c r="AQ10" s="47">
        <f>データ!U6</f>
        <v>26.4</v>
      </c>
      <c r="AR10" s="47"/>
      <c r="AS10" s="47"/>
      <c r="AT10" s="47"/>
      <c r="AU10" s="47"/>
      <c r="AV10" s="47"/>
      <c r="AW10" s="47"/>
      <c r="AX10" s="47"/>
      <c r="AY10" s="47">
        <f>データ!V6</f>
        <v>662.46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392031</v>
      </c>
      <c r="D6" s="31">
        <f t="shared" si="3"/>
        <v>46</v>
      </c>
      <c r="E6" s="31">
        <f t="shared" si="3"/>
        <v>1</v>
      </c>
      <c r="F6" s="31">
        <f t="shared" si="3"/>
        <v>0</v>
      </c>
      <c r="G6" s="31">
        <f t="shared" si="3"/>
        <v>1</v>
      </c>
      <c r="H6" s="31" t="str">
        <f t="shared" si="3"/>
        <v>高知県　安芸市</v>
      </c>
      <c r="I6" s="31" t="str">
        <f t="shared" si="3"/>
        <v>法適用</v>
      </c>
      <c r="J6" s="31" t="str">
        <f t="shared" si="3"/>
        <v>水道事業</v>
      </c>
      <c r="K6" s="31" t="str">
        <f t="shared" si="3"/>
        <v>末端給水事業</v>
      </c>
      <c r="L6" s="31" t="str">
        <f t="shared" si="3"/>
        <v>A6</v>
      </c>
      <c r="M6" s="32" t="str">
        <f t="shared" si="3"/>
        <v>-</v>
      </c>
      <c r="N6" s="32">
        <f t="shared" si="3"/>
        <v>73.67</v>
      </c>
      <c r="O6" s="32">
        <f t="shared" si="3"/>
        <v>96.62</v>
      </c>
      <c r="P6" s="32">
        <f t="shared" si="3"/>
        <v>2160</v>
      </c>
      <c r="Q6" s="32">
        <f t="shared" si="3"/>
        <v>18259</v>
      </c>
      <c r="R6" s="32">
        <f t="shared" si="3"/>
        <v>317.20999999999998</v>
      </c>
      <c r="S6" s="32">
        <f t="shared" si="3"/>
        <v>57.56</v>
      </c>
      <c r="T6" s="32">
        <f t="shared" si="3"/>
        <v>17489</v>
      </c>
      <c r="U6" s="32">
        <f t="shared" si="3"/>
        <v>26.4</v>
      </c>
      <c r="V6" s="32">
        <f t="shared" si="3"/>
        <v>662.46</v>
      </c>
      <c r="W6" s="33">
        <f>IF(W7="",NA(),W7)</f>
        <v>126.61</v>
      </c>
      <c r="X6" s="33">
        <f t="shared" ref="X6:AF6" si="4">IF(X7="",NA(),X7)</f>
        <v>122.13</v>
      </c>
      <c r="Y6" s="33">
        <f t="shared" si="4"/>
        <v>117.88</v>
      </c>
      <c r="Z6" s="33">
        <f t="shared" si="4"/>
        <v>134.19999999999999</v>
      </c>
      <c r="AA6" s="33">
        <f t="shared" si="4"/>
        <v>119.11</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1136.1099999999999</v>
      </c>
      <c r="AT6" s="33">
        <f t="shared" ref="AT6:BB6" si="6">IF(AT7="",NA(),AT7)</f>
        <v>3319.72</v>
      </c>
      <c r="AU6" s="33">
        <f t="shared" si="6"/>
        <v>4687.7299999999996</v>
      </c>
      <c r="AV6" s="33">
        <f t="shared" si="6"/>
        <v>435.11</v>
      </c>
      <c r="AW6" s="33">
        <f t="shared" si="6"/>
        <v>797.77</v>
      </c>
      <c r="AX6" s="33">
        <f t="shared" si="6"/>
        <v>995.5</v>
      </c>
      <c r="AY6" s="33">
        <f t="shared" si="6"/>
        <v>915.5</v>
      </c>
      <c r="AZ6" s="33">
        <f t="shared" si="6"/>
        <v>963.24</v>
      </c>
      <c r="BA6" s="33">
        <f t="shared" si="6"/>
        <v>381.53</v>
      </c>
      <c r="BB6" s="33">
        <f t="shared" si="6"/>
        <v>391.54</v>
      </c>
      <c r="BC6" s="32" t="str">
        <f>IF(BC7="","",IF(BC7="-","【-】","【"&amp;SUBSTITUTE(TEXT(BC7,"#,##0.00"),"-","△")&amp;"】"))</f>
        <v>【262.74】</v>
      </c>
      <c r="BD6" s="33">
        <f>IF(BD7="",NA(),BD7)</f>
        <v>260.36</v>
      </c>
      <c r="BE6" s="33">
        <f t="shared" ref="BE6:BM6" si="7">IF(BE7="",NA(),BE7)</f>
        <v>224.81</v>
      </c>
      <c r="BF6" s="33">
        <f t="shared" si="7"/>
        <v>247.72</v>
      </c>
      <c r="BG6" s="33">
        <f t="shared" si="7"/>
        <v>297.29000000000002</v>
      </c>
      <c r="BH6" s="33">
        <f t="shared" si="7"/>
        <v>318.45</v>
      </c>
      <c r="BI6" s="33">
        <f t="shared" si="7"/>
        <v>414.59</v>
      </c>
      <c r="BJ6" s="33">
        <f t="shared" si="7"/>
        <v>404.78</v>
      </c>
      <c r="BK6" s="33">
        <f t="shared" si="7"/>
        <v>400.38</v>
      </c>
      <c r="BL6" s="33">
        <f t="shared" si="7"/>
        <v>393.27</v>
      </c>
      <c r="BM6" s="33">
        <f t="shared" si="7"/>
        <v>386.97</v>
      </c>
      <c r="BN6" s="32" t="str">
        <f>IF(BN7="","",IF(BN7="-","【-】","【"&amp;SUBSTITUTE(TEXT(BN7,"#,##0.00"),"-","△")&amp;"】"))</f>
        <v>【276.38】</v>
      </c>
      <c r="BO6" s="33">
        <f>IF(BO7="",NA(),BO7)</f>
        <v>122.73</v>
      </c>
      <c r="BP6" s="33">
        <f t="shared" ref="BP6:BX6" si="8">IF(BP7="",NA(),BP7)</f>
        <v>117.72</v>
      </c>
      <c r="BQ6" s="33">
        <f t="shared" si="8"/>
        <v>114.8</v>
      </c>
      <c r="BR6" s="33">
        <f t="shared" si="8"/>
        <v>136.29</v>
      </c>
      <c r="BS6" s="33">
        <f t="shared" si="8"/>
        <v>117.82</v>
      </c>
      <c r="BT6" s="33">
        <f t="shared" si="8"/>
        <v>97.71</v>
      </c>
      <c r="BU6" s="33">
        <f t="shared" si="8"/>
        <v>98.07</v>
      </c>
      <c r="BV6" s="33">
        <f t="shared" si="8"/>
        <v>96.56</v>
      </c>
      <c r="BW6" s="33">
        <f t="shared" si="8"/>
        <v>100.47</v>
      </c>
      <c r="BX6" s="33">
        <f t="shared" si="8"/>
        <v>101.72</v>
      </c>
      <c r="BY6" s="32" t="str">
        <f>IF(BY7="","",IF(BY7="-","【-】","【"&amp;SUBSTITUTE(TEXT(BY7,"#,##0.00"),"-","△")&amp;"】"))</f>
        <v>【104.99】</v>
      </c>
      <c r="BZ6" s="33">
        <f>IF(BZ7="",NA(),BZ7)</f>
        <v>100.25</v>
      </c>
      <c r="CA6" s="33">
        <f t="shared" ref="CA6:CI6" si="9">IF(CA7="",NA(),CA7)</f>
        <v>104.33</v>
      </c>
      <c r="CB6" s="33">
        <f t="shared" si="9"/>
        <v>106.92</v>
      </c>
      <c r="CC6" s="33">
        <f t="shared" si="9"/>
        <v>90.4</v>
      </c>
      <c r="CD6" s="33">
        <f t="shared" si="9"/>
        <v>104.74</v>
      </c>
      <c r="CE6" s="33">
        <f t="shared" si="9"/>
        <v>173.56</v>
      </c>
      <c r="CF6" s="33">
        <f t="shared" si="9"/>
        <v>172.26</v>
      </c>
      <c r="CG6" s="33">
        <f t="shared" si="9"/>
        <v>177.14</v>
      </c>
      <c r="CH6" s="33">
        <f t="shared" si="9"/>
        <v>169.82</v>
      </c>
      <c r="CI6" s="33">
        <f t="shared" si="9"/>
        <v>168.2</v>
      </c>
      <c r="CJ6" s="32" t="str">
        <f>IF(CJ7="","",IF(CJ7="-","【-】","【"&amp;SUBSTITUTE(TEXT(CJ7,"#,##0.00"),"-","△")&amp;"】"))</f>
        <v>【163.72】</v>
      </c>
      <c r="CK6" s="33">
        <f>IF(CK7="",NA(),CK7)</f>
        <v>40.880000000000003</v>
      </c>
      <c r="CL6" s="33">
        <f t="shared" ref="CL6:CT6" si="10">IF(CL7="",NA(),CL7)</f>
        <v>41.43</v>
      </c>
      <c r="CM6" s="33">
        <f t="shared" si="10"/>
        <v>40.21</v>
      </c>
      <c r="CN6" s="33">
        <f t="shared" si="10"/>
        <v>38.64</v>
      </c>
      <c r="CO6" s="33">
        <f t="shared" si="10"/>
        <v>38.61</v>
      </c>
      <c r="CP6" s="33">
        <f t="shared" si="10"/>
        <v>55.84</v>
      </c>
      <c r="CQ6" s="33">
        <f t="shared" si="10"/>
        <v>55.68</v>
      </c>
      <c r="CR6" s="33">
        <f t="shared" si="10"/>
        <v>55.64</v>
      </c>
      <c r="CS6" s="33">
        <f t="shared" si="10"/>
        <v>55.13</v>
      </c>
      <c r="CT6" s="33">
        <f t="shared" si="10"/>
        <v>54.77</v>
      </c>
      <c r="CU6" s="32" t="str">
        <f>IF(CU7="","",IF(CU7="-","【-】","【"&amp;SUBSTITUTE(TEXT(CU7,"#,##0.00"),"-","△")&amp;"】"))</f>
        <v>【59.76】</v>
      </c>
      <c r="CV6" s="33">
        <f>IF(CV7="",NA(),CV7)</f>
        <v>92.27</v>
      </c>
      <c r="CW6" s="33">
        <f t="shared" ref="CW6:DE6" si="11">IF(CW7="",NA(),CW7)</f>
        <v>89.39</v>
      </c>
      <c r="CX6" s="33">
        <f t="shared" si="11"/>
        <v>90.69</v>
      </c>
      <c r="CY6" s="33">
        <f t="shared" si="11"/>
        <v>90.3</v>
      </c>
      <c r="CZ6" s="33">
        <f t="shared" si="11"/>
        <v>89.14</v>
      </c>
      <c r="DA6" s="33">
        <f t="shared" si="11"/>
        <v>83.11</v>
      </c>
      <c r="DB6" s="33">
        <f t="shared" si="11"/>
        <v>83.18</v>
      </c>
      <c r="DC6" s="33">
        <f t="shared" si="11"/>
        <v>83.09</v>
      </c>
      <c r="DD6" s="33">
        <f t="shared" si="11"/>
        <v>83</v>
      </c>
      <c r="DE6" s="33">
        <f t="shared" si="11"/>
        <v>82.89</v>
      </c>
      <c r="DF6" s="32" t="str">
        <f>IF(DF7="","",IF(DF7="-","【-】","【"&amp;SUBSTITUTE(TEXT(DF7,"#,##0.00"),"-","△")&amp;"】"))</f>
        <v>【89.95】</v>
      </c>
      <c r="DG6" s="33">
        <f>IF(DG7="",NA(),DG7)</f>
        <v>48.98</v>
      </c>
      <c r="DH6" s="33">
        <f t="shared" ref="DH6:DP6" si="12">IF(DH7="",NA(),DH7)</f>
        <v>49.67</v>
      </c>
      <c r="DI6" s="33">
        <f t="shared" si="12"/>
        <v>49.79</v>
      </c>
      <c r="DJ6" s="33">
        <f t="shared" si="12"/>
        <v>49.6</v>
      </c>
      <c r="DK6" s="33">
        <f t="shared" si="12"/>
        <v>49.66</v>
      </c>
      <c r="DL6" s="33">
        <f t="shared" si="12"/>
        <v>37.090000000000003</v>
      </c>
      <c r="DM6" s="33">
        <f t="shared" si="12"/>
        <v>38.07</v>
      </c>
      <c r="DN6" s="33">
        <f t="shared" si="12"/>
        <v>39.06</v>
      </c>
      <c r="DO6" s="33">
        <f t="shared" si="12"/>
        <v>46.66</v>
      </c>
      <c r="DP6" s="33">
        <f t="shared" si="12"/>
        <v>47.46</v>
      </c>
      <c r="DQ6" s="32" t="str">
        <f>IF(DQ7="","",IF(DQ7="-","【-】","【"&amp;SUBSTITUTE(TEXT(DQ7,"#,##0.00"),"-","△")&amp;"】"))</f>
        <v>【47.18】</v>
      </c>
      <c r="DR6" s="33">
        <f>IF(DR7="",NA(),DR7)</f>
        <v>7.73</v>
      </c>
      <c r="DS6" s="33">
        <f t="shared" ref="DS6:EA6" si="13">IF(DS7="",NA(),DS7)</f>
        <v>7.7</v>
      </c>
      <c r="DT6" s="33">
        <f t="shared" si="13"/>
        <v>7.56</v>
      </c>
      <c r="DU6" s="32">
        <f t="shared" si="13"/>
        <v>0</v>
      </c>
      <c r="DV6" s="33">
        <f t="shared" si="13"/>
        <v>4.9800000000000004</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0.18</v>
      </c>
      <c r="ED6" s="33">
        <f t="shared" ref="ED6:EL6" si="14">IF(ED7="",NA(),ED7)</f>
        <v>0.61</v>
      </c>
      <c r="EE6" s="33">
        <f t="shared" si="14"/>
        <v>1.5</v>
      </c>
      <c r="EF6" s="33">
        <f t="shared" si="14"/>
        <v>0.69</v>
      </c>
      <c r="EG6" s="33">
        <f t="shared" si="14"/>
        <v>0.11</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392031</v>
      </c>
      <c r="D7" s="35">
        <v>46</v>
      </c>
      <c r="E7" s="35">
        <v>1</v>
      </c>
      <c r="F7" s="35">
        <v>0</v>
      </c>
      <c r="G7" s="35">
        <v>1</v>
      </c>
      <c r="H7" s="35" t="s">
        <v>93</v>
      </c>
      <c r="I7" s="35" t="s">
        <v>94</v>
      </c>
      <c r="J7" s="35" t="s">
        <v>95</v>
      </c>
      <c r="K7" s="35" t="s">
        <v>96</v>
      </c>
      <c r="L7" s="35" t="s">
        <v>97</v>
      </c>
      <c r="M7" s="36" t="s">
        <v>98</v>
      </c>
      <c r="N7" s="36">
        <v>73.67</v>
      </c>
      <c r="O7" s="36">
        <v>96.62</v>
      </c>
      <c r="P7" s="36">
        <v>2160</v>
      </c>
      <c r="Q7" s="36">
        <v>18259</v>
      </c>
      <c r="R7" s="36">
        <v>317.20999999999998</v>
      </c>
      <c r="S7" s="36">
        <v>57.56</v>
      </c>
      <c r="T7" s="36">
        <v>17489</v>
      </c>
      <c r="U7" s="36">
        <v>26.4</v>
      </c>
      <c r="V7" s="36">
        <v>662.46</v>
      </c>
      <c r="W7" s="36">
        <v>126.61</v>
      </c>
      <c r="X7" s="36">
        <v>122.13</v>
      </c>
      <c r="Y7" s="36">
        <v>117.88</v>
      </c>
      <c r="Z7" s="36">
        <v>134.19999999999999</v>
      </c>
      <c r="AA7" s="36">
        <v>119.11</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1136.1099999999999</v>
      </c>
      <c r="AT7" s="36">
        <v>3319.72</v>
      </c>
      <c r="AU7" s="36">
        <v>4687.7299999999996</v>
      </c>
      <c r="AV7" s="36">
        <v>435.11</v>
      </c>
      <c r="AW7" s="36">
        <v>797.77</v>
      </c>
      <c r="AX7" s="36">
        <v>995.5</v>
      </c>
      <c r="AY7" s="36">
        <v>915.5</v>
      </c>
      <c r="AZ7" s="36">
        <v>963.24</v>
      </c>
      <c r="BA7" s="36">
        <v>381.53</v>
      </c>
      <c r="BB7" s="36">
        <v>391.54</v>
      </c>
      <c r="BC7" s="36">
        <v>262.74</v>
      </c>
      <c r="BD7" s="36">
        <v>260.36</v>
      </c>
      <c r="BE7" s="36">
        <v>224.81</v>
      </c>
      <c r="BF7" s="36">
        <v>247.72</v>
      </c>
      <c r="BG7" s="36">
        <v>297.29000000000002</v>
      </c>
      <c r="BH7" s="36">
        <v>318.45</v>
      </c>
      <c r="BI7" s="36">
        <v>414.59</v>
      </c>
      <c r="BJ7" s="36">
        <v>404.78</v>
      </c>
      <c r="BK7" s="36">
        <v>400.38</v>
      </c>
      <c r="BL7" s="36">
        <v>393.27</v>
      </c>
      <c r="BM7" s="36">
        <v>386.97</v>
      </c>
      <c r="BN7" s="36">
        <v>276.38</v>
      </c>
      <c r="BO7" s="36">
        <v>122.73</v>
      </c>
      <c r="BP7" s="36">
        <v>117.72</v>
      </c>
      <c r="BQ7" s="36">
        <v>114.8</v>
      </c>
      <c r="BR7" s="36">
        <v>136.29</v>
      </c>
      <c r="BS7" s="36">
        <v>117.82</v>
      </c>
      <c r="BT7" s="36">
        <v>97.71</v>
      </c>
      <c r="BU7" s="36">
        <v>98.07</v>
      </c>
      <c r="BV7" s="36">
        <v>96.56</v>
      </c>
      <c r="BW7" s="36">
        <v>100.47</v>
      </c>
      <c r="BX7" s="36">
        <v>101.72</v>
      </c>
      <c r="BY7" s="36">
        <v>104.99</v>
      </c>
      <c r="BZ7" s="36">
        <v>100.25</v>
      </c>
      <c r="CA7" s="36">
        <v>104.33</v>
      </c>
      <c r="CB7" s="36">
        <v>106.92</v>
      </c>
      <c r="CC7" s="36">
        <v>90.4</v>
      </c>
      <c r="CD7" s="36">
        <v>104.74</v>
      </c>
      <c r="CE7" s="36">
        <v>173.56</v>
      </c>
      <c r="CF7" s="36">
        <v>172.26</v>
      </c>
      <c r="CG7" s="36">
        <v>177.14</v>
      </c>
      <c r="CH7" s="36">
        <v>169.82</v>
      </c>
      <c r="CI7" s="36">
        <v>168.2</v>
      </c>
      <c r="CJ7" s="36">
        <v>163.72</v>
      </c>
      <c r="CK7" s="36">
        <v>40.880000000000003</v>
      </c>
      <c r="CL7" s="36">
        <v>41.43</v>
      </c>
      <c r="CM7" s="36">
        <v>40.21</v>
      </c>
      <c r="CN7" s="36">
        <v>38.64</v>
      </c>
      <c r="CO7" s="36">
        <v>38.61</v>
      </c>
      <c r="CP7" s="36">
        <v>55.84</v>
      </c>
      <c r="CQ7" s="36">
        <v>55.68</v>
      </c>
      <c r="CR7" s="36">
        <v>55.64</v>
      </c>
      <c r="CS7" s="36">
        <v>55.13</v>
      </c>
      <c r="CT7" s="36">
        <v>54.77</v>
      </c>
      <c r="CU7" s="36">
        <v>59.76</v>
      </c>
      <c r="CV7" s="36">
        <v>92.27</v>
      </c>
      <c r="CW7" s="36">
        <v>89.39</v>
      </c>
      <c r="CX7" s="36">
        <v>90.69</v>
      </c>
      <c r="CY7" s="36">
        <v>90.3</v>
      </c>
      <c r="CZ7" s="36">
        <v>89.14</v>
      </c>
      <c r="DA7" s="36">
        <v>83.11</v>
      </c>
      <c r="DB7" s="36">
        <v>83.18</v>
      </c>
      <c r="DC7" s="36">
        <v>83.09</v>
      </c>
      <c r="DD7" s="36">
        <v>83</v>
      </c>
      <c r="DE7" s="36">
        <v>82.89</v>
      </c>
      <c r="DF7" s="36">
        <v>89.95</v>
      </c>
      <c r="DG7" s="36">
        <v>48.98</v>
      </c>
      <c r="DH7" s="36">
        <v>49.67</v>
      </c>
      <c r="DI7" s="36">
        <v>49.79</v>
      </c>
      <c r="DJ7" s="36">
        <v>49.6</v>
      </c>
      <c r="DK7" s="36">
        <v>49.66</v>
      </c>
      <c r="DL7" s="36">
        <v>37.090000000000003</v>
      </c>
      <c r="DM7" s="36">
        <v>38.07</v>
      </c>
      <c r="DN7" s="36">
        <v>39.06</v>
      </c>
      <c r="DO7" s="36">
        <v>46.66</v>
      </c>
      <c r="DP7" s="36">
        <v>47.46</v>
      </c>
      <c r="DQ7" s="36">
        <v>47.18</v>
      </c>
      <c r="DR7" s="36">
        <v>7.73</v>
      </c>
      <c r="DS7" s="36">
        <v>7.7</v>
      </c>
      <c r="DT7" s="36">
        <v>7.56</v>
      </c>
      <c r="DU7" s="36">
        <v>0</v>
      </c>
      <c r="DV7" s="36">
        <v>4.9800000000000004</v>
      </c>
      <c r="DW7" s="36">
        <v>6.63</v>
      </c>
      <c r="DX7" s="36">
        <v>7.73</v>
      </c>
      <c r="DY7" s="36">
        <v>8.8699999999999992</v>
      </c>
      <c r="DZ7" s="36">
        <v>9.85</v>
      </c>
      <c r="EA7" s="36">
        <v>9.7100000000000009</v>
      </c>
      <c r="EB7" s="36">
        <v>13.18</v>
      </c>
      <c r="EC7" s="36">
        <v>0.18</v>
      </c>
      <c r="ED7" s="36">
        <v>0.61</v>
      </c>
      <c r="EE7" s="36">
        <v>1.5</v>
      </c>
      <c r="EF7" s="36">
        <v>0.69</v>
      </c>
      <c r="EG7" s="36">
        <v>0.11</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2017-02-20T04:17:12Z</cp:lastPrinted>
  <dcterms:created xsi:type="dcterms:W3CDTF">2017-02-01T08:48:42Z</dcterms:created>
  <dcterms:modified xsi:type="dcterms:W3CDTF">2017-02-20T04:36:44Z</dcterms:modified>
</cp:coreProperties>
</file>