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R6" i="5"/>
  <c r="Q6" i="5"/>
  <c r="AI8" i="4" s="1"/>
  <c r="P6" i="5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R10" i="4"/>
  <c r="J10" i="4"/>
  <c r="B10" i="4"/>
  <c r="AY8" i="4"/>
  <c r="AQ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<sst xmlns="http://schemas.openxmlformats.org/spreadsheetml/2006/main" count="217" uniqueCount="107">
  <si>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</si>
  <si>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</si>
  <si>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</si>
  <si>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</si>
  <si>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</si>
  <si>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</si>
  <si>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</si>
  <si>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</si>
  <si>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</si>
  <si>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</si>
  <si>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</si>
  <si>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</si>
  <si>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</si>
  <si>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</si>
  <si>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</si>
  <si>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</si>
  <si>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</si>
  <si>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</si>
  <si>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</si>
  <si>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</si>
  <si>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</si>
  <si>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</si>
  <si>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</si>
  <si>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</si>
  <si>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</si>
  <si>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</si>
  <si>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</si>
  <si>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</si>
  <si>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</si>
  <si>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</si>
  <si>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</si>
  <si>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</si>
  <si>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</si>
  <si>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</si>
  <si>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</si>
  <si>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</si>
  <si>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</si>
  <si>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</si>
  <si>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</si>
  <si>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</si>
  <si>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</si>
  <si>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</si>
  <si>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</si>
  <si>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</si>
  <si>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</si>
  <si>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</si>
  <si>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</si>
  <si>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</si>
  <si>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</si>
  <si>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</si>
  <si>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</si>
  <si>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</si>
  <si>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</si>
  <si>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</si>
  <si>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</si>
  <si>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</si>
  <si>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</si>
  <si>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</si>
  <si>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</si>
  <si>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</si>
  <si>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</si>
  <si>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</si>
  <si>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</si>
  <si>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</si>
  <si>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</si>
  <si>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</si>
  <si>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</si>
  <si>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</si>
  <si>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</si>
  <si>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</si>
  <si>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</si>
  <si>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</si>
  <si>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</si>
  <si>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</si>
  <si>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</si>
  <si>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</si>
  <si>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</si>
  <si>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</si>
  <si>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</si>
  <si>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</si>
  <si>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</si>
  <si>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</si>
  <si>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</si>
  <si>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</si>
  <si>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</si>
  <si>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</si>
  <si>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</si>
  <si>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</si>
  <si>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</si>
  <si>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</si>
  <si>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</si>
  <si>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</si>
  <si>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</si>
  <si>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須崎市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</si>
  <si>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</si>
  <si>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</si>
  <si>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</si>
  <si>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</si>
  <si>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</si>
  <si>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</si>
  <si>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</si>
  <si>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</si>
  <si>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</si>
  <si>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</si>
  <si>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経常収支比率、料金回収率ともに100％以上、かつ類似団体平均よりも高くなっている。給水原価も平均より低くなっており、経営の健全性を維持している。　
　しかし、管路や配水池の耐震化を進めているため、施設の更新費用が増額。それに伴い、借入額が増加しており、類似団体平均より流動比率が低く、企業債残高対給水収益比率が高くなっている。
　また、管路の更新や漏水修繕は行っているが、老朽管が多く有収率は類似団体平均より低くなっている。</t>
    <phoneticPr fontId="4"/>
  </si>
  <si>
    <t>　県内で2番目に古い水道という歴史を持つが故に、配水・給水管等の水道施設の多くが老朽化しており、有形固定資産減価償却率、管路経年化率は類似団体平均より高水準となっている。
　昭和50年頃から平成10年頃までは主として拡張事業を行い、近年では管路の更新以外にも配水池の耐震化等を行っているため、老朽管の更新が進んでいないため、管路更新率は類似団体平均より低水準となっている。
　なお、Ｈ23～Ｈ26の管路経年化率は下記数値となっている。
　Ｈ23：9.11％　Ｈ24：8.67％　Ｈ25：12.30％　Ｈ26：12.53％</t>
    <phoneticPr fontId="4"/>
  </si>
  <si>
    <t>　人口の減少で給水収益が減少傾向にあるなか、老朽管の更新や耐震化を行っていく必要がある。平成27年度に策定した中長期経営計画を基に、健全な経営を図るとともに、効率的に耐震化対策や老朽管の更新を行っていく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</si>
</sst>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0.34</c:v>
                </c:pt>
                <c:pt idx="1">
                  <c:v>0.34</c:v>
                </c:pt>
                <c:pt idx="2">
                  <c:v>0.02</c:v>
                </c:pt>
                <c:pt idx="3">
                  <c:v>0.57999999999999996</c:v>
                </c:pt>
                <c:pt idx="4">
                  <c:v>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03648"/>
        <c:axId val="27808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0.67</c:v>
                </c:pt>
                <c:pt idx="2">
                  <c:v>0.67</c:v>
                </c:pt>
                <c:pt idx="3">
                  <c:v>0.66</c:v>
                </c:pt>
                <c:pt idx="4">
                  <c:v>0.99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03648"/>
        <c:axId val="27808896"/>
      </c:lineChart>
      <c:dateAx>
        <c:axId val="27803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808896"/>
        <c:crosses val="autoZero"/>
        <c:auto val="1"/>
        <c:lblOffset val="100"/>
        <c:baseTimeUnit val="years"/>
      </c:dateAx>
      <c:valAx>
        <c:axId val="27808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803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58.22</c:v>
                </c:pt>
                <c:pt idx="1">
                  <c:v>56.96</c:v>
                </c:pt>
                <c:pt idx="2">
                  <c:v>56.3</c:v>
                </c:pt>
                <c:pt idx="3">
                  <c:v>54.62</c:v>
                </c:pt>
                <c:pt idx="4">
                  <c:v>54.83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48736"/>
        <c:axId val="16415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55.68</c:v>
                </c:pt>
                <c:pt idx="2">
                  <c:v>55.64</c:v>
                </c:pt>
                <c:pt idx="3">
                  <c:v>55.13</c:v>
                </c:pt>
                <c:pt idx="4">
                  <c:v>54.77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48736"/>
        <c:axId val="164150656"/>
      </c:lineChart>
      <c:dateAx>
        <c:axId val="164148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150656"/>
        <c:crosses val="autoZero"/>
        <c:auto val="1"/>
        <c:lblOffset val="100"/>
        <c:baseTimeUnit val="years"/>
      </c:dateAx>
      <c:valAx>
        <c:axId val="164150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148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80.06</c:v>
                </c:pt>
                <c:pt idx="1">
                  <c:v>80.72</c:v>
                </c:pt>
                <c:pt idx="2">
                  <c:v>80.03</c:v>
                </c:pt>
                <c:pt idx="3">
                  <c:v>79.459999999999994</c:v>
                </c:pt>
                <c:pt idx="4">
                  <c:v>79.510000000000005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19520"/>
        <c:axId val="165821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83.11</c:v>
                </c:pt>
                <c:pt idx="1">
                  <c:v>83.18</c:v>
                </c:pt>
                <c:pt idx="2">
                  <c:v>83.09</c:v>
                </c:pt>
                <c:pt idx="3">
                  <c:v>83</c:v>
                </c:pt>
                <c:pt idx="4">
                  <c:v>82.89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19520"/>
        <c:axId val="165821440"/>
      </c:lineChart>
      <c:dateAx>
        <c:axId val="16581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821440"/>
        <c:crosses val="autoZero"/>
        <c:auto val="1"/>
        <c:lblOffset val="100"/>
        <c:baseTimeUnit val="years"/>
      </c:dateAx>
      <c:valAx>
        <c:axId val="165821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581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117.71</c:v>
                </c:pt>
                <c:pt idx="1">
                  <c:v>115.77</c:v>
                </c:pt>
                <c:pt idx="2">
                  <c:v>115.58</c:v>
                </c:pt>
                <c:pt idx="3">
                  <c:v>116.61</c:v>
                </c:pt>
                <c:pt idx="4">
                  <c:v>114.84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78528"/>
        <c:axId val="27880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107.37</c:v>
                </c:pt>
                <c:pt idx="1">
                  <c:v>107.57</c:v>
                </c:pt>
                <c:pt idx="2">
                  <c:v>106.55</c:v>
                </c:pt>
                <c:pt idx="3">
                  <c:v>110.01</c:v>
                </c:pt>
                <c:pt idx="4">
                  <c:v>111.21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78528"/>
        <c:axId val="27880448"/>
      </c:lineChart>
      <c:dateAx>
        <c:axId val="2787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880448"/>
        <c:crosses val="autoZero"/>
        <c:auto val="1"/>
        <c:lblOffset val="100"/>
        <c:baseTimeUnit val="years"/>
      </c:dateAx>
      <c:valAx>
        <c:axId val="27880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87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37.619999999999997</c:v>
                </c:pt>
                <c:pt idx="1">
                  <c:v>38.85</c:v>
                </c:pt>
                <c:pt idx="2">
                  <c:v>39.840000000000003</c:v>
                </c:pt>
                <c:pt idx="3">
                  <c:v>51.47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81568"/>
        <c:axId val="28384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37.090000000000003</c:v>
                </c:pt>
                <c:pt idx="1">
                  <c:v>38.07</c:v>
                </c:pt>
                <c:pt idx="2">
                  <c:v>39.06</c:v>
                </c:pt>
                <c:pt idx="3">
                  <c:v>46.66</c:v>
                </c:pt>
                <c:pt idx="4">
                  <c:v>47.46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81568"/>
        <c:axId val="28384256"/>
      </c:lineChart>
      <c:dateAx>
        <c:axId val="28381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384256"/>
        <c:crosses val="autoZero"/>
        <c:auto val="1"/>
        <c:lblOffset val="100"/>
        <c:baseTimeUnit val="years"/>
      </c:dateAx>
      <c:valAx>
        <c:axId val="28384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381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13.72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29408"/>
        <c:axId val="2932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6.63</c:v>
                </c:pt>
                <c:pt idx="1">
                  <c:v>7.73</c:v>
                </c:pt>
                <c:pt idx="2">
                  <c:v>8.8699999999999992</c:v>
                </c:pt>
                <c:pt idx="3">
                  <c:v>9.85</c:v>
                </c:pt>
                <c:pt idx="4">
                  <c:v>9.7100000000000009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29408"/>
        <c:axId val="29320704"/>
      </c:lineChart>
      <c:dateAx>
        <c:axId val="28929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320704"/>
        <c:crosses val="autoZero"/>
        <c:auto val="1"/>
        <c:lblOffset val="100"/>
        <c:baseTimeUnit val="years"/>
      </c:dateAx>
      <c:valAx>
        <c:axId val="2932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929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20576"/>
        <c:axId val="16372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8.5</c:v>
                </c:pt>
                <c:pt idx="1">
                  <c:v>9.34</c:v>
                </c:pt>
                <c:pt idx="2">
                  <c:v>9.56</c:v>
                </c:pt>
                <c:pt idx="3">
                  <c:v>2.8</c:v>
                </c:pt>
                <c:pt idx="4">
                  <c:v>1.93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20576"/>
        <c:axId val="163722752"/>
      </c:lineChart>
      <c:dateAx>
        <c:axId val="16372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722752"/>
        <c:crosses val="autoZero"/>
        <c:auto val="1"/>
        <c:lblOffset val="100"/>
        <c:baseTimeUnit val="years"/>
      </c:dateAx>
      <c:valAx>
        <c:axId val="16372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72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424.7</c:v>
                </c:pt>
                <c:pt idx="1">
                  <c:v>871.83</c:v>
                </c:pt>
                <c:pt idx="2">
                  <c:v>2471.9</c:v>
                </c:pt>
                <c:pt idx="3">
                  <c:v>158.38999999999999</c:v>
                </c:pt>
                <c:pt idx="4">
                  <c:v>147.08000000000001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40672"/>
        <c:axId val="16375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995.5</c:v>
                </c:pt>
                <c:pt idx="1">
                  <c:v>915.5</c:v>
                </c:pt>
                <c:pt idx="2">
                  <c:v>963.24</c:v>
                </c:pt>
                <c:pt idx="3">
                  <c:v>381.53</c:v>
                </c:pt>
                <c:pt idx="4">
                  <c:v>391.54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40672"/>
        <c:axId val="163751040"/>
      </c:lineChart>
      <c:dateAx>
        <c:axId val="16374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751040"/>
        <c:crosses val="autoZero"/>
        <c:auto val="1"/>
        <c:lblOffset val="100"/>
        <c:baseTimeUnit val="years"/>
      </c:dateAx>
      <c:valAx>
        <c:axId val="1637510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740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521.9</c:v>
                </c:pt>
                <c:pt idx="1">
                  <c:v>520.07000000000005</c:v>
                </c:pt>
                <c:pt idx="2">
                  <c:v>514.70000000000005</c:v>
                </c:pt>
                <c:pt idx="3">
                  <c:v>557.70000000000005</c:v>
                </c:pt>
                <c:pt idx="4">
                  <c:v>557.16999999999996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764864"/>
        <c:axId val="163918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414.59</c:v>
                </c:pt>
                <c:pt idx="1">
                  <c:v>404.78</c:v>
                </c:pt>
                <c:pt idx="2">
                  <c:v>400.38</c:v>
                </c:pt>
                <c:pt idx="3">
                  <c:v>393.27</c:v>
                </c:pt>
                <c:pt idx="4">
                  <c:v>386.97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4864"/>
        <c:axId val="163918592"/>
      </c:lineChart>
      <c:dateAx>
        <c:axId val="163764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918592"/>
        <c:crosses val="autoZero"/>
        <c:auto val="1"/>
        <c:lblOffset val="100"/>
        <c:baseTimeUnit val="years"/>
      </c:dateAx>
      <c:valAx>
        <c:axId val="163918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764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108.64</c:v>
                </c:pt>
                <c:pt idx="1">
                  <c:v>106.29</c:v>
                </c:pt>
                <c:pt idx="2">
                  <c:v>107.4</c:v>
                </c:pt>
                <c:pt idx="3">
                  <c:v>112.85</c:v>
                </c:pt>
                <c:pt idx="4">
                  <c:v>111.04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940608"/>
        <c:axId val="163950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97.71</c:v>
                </c:pt>
                <c:pt idx="1">
                  <c:v>98.07</c:v>
                </c:pt>
                <c:pt idx="2">
                  <c:v>96.56</c:v>
                </c:pt>
                <c:pt idx="3">
                  <c:v>100.47</c:v>
                </c:pt>
                <c:pt idx="4">
                  <c:v>101.72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40608"/>
        <c:axId val="163950976"/>
      </c:lineChart>
      <c:dateAx>
        <c:axId val="163940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3950976"/>
        <c:crosses val="autoZero"/>
        <c:auto val="1"/>
        <c:lblOffset val="100"/>
        <c:baseTimeUnit val="years"/>
      </c:dateAx>
      <c:valAx>
        <c:axId val="163950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3940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144.30000000000001</c:v>
                </c:pt>
                <c:pt idx="1">
                  <c:v>143.99</c:v>
                </c:pt>
                <c:pt idx="2">
                  <c:v>146.84</c:v>
                </c:pt>
                <c:pt idx="3">
                  <c:v>140.38999999999999</c:v>
                </c:pt>
                <c:pt idx="4">
                  <c:v>143.19999999999999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08160"/>
        <c:axId val="164114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173.56</c:v>
                </c:pt>
                <c:pt idx="1">
                  <c:v>172.26</c:v>
                </c:pt>
                <c:pt idx="2">
                  <c:v>177.14</c:v>
                </c:pt>
                <c:pt idx="3">
                  <c:v>169.82</c:v>
                </c:pt>
                <c:pt idx="4">
                  <c:v>168.2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08160"/>
        <c:axId val="164114432"/>
      </c:lineChart>
      <c:dateAx>
        <c:axId val="16410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114432"/>
        <c:crosses val="autoZero"/>
        <c:auto val="1"/>
        <c:lblOffset val="100"/>
        <c:baseTimeUnit val="years"/>
      </c:dateAx>
      <c:valAx>
        <c:axId val="164114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410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J7" zoomScaleNormal="100" workbookViewId="0">
      <selection activeCell="BK77" sqref="BK77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高知県　須崎市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A6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23153</v>
      </c>
      <c r="AJ8" s="56"/>
      <c r="AK8" s="56"/>
      <c r="AL8" s="56"/>
      <c r="AM8" s="56"/>
      <c r="AN8" s="56"/>
      <c r="AO8" s="56"/>
      <c r="AP8" s="57"/>
      <c r="AQ8" s="47">
        <f>データ!R6</f>
        <v>135.44</v>
      </c>
      <c r="AR8" s="47"/>
      <c r="AS8" s="47"/>
      <c r="AT8" s="47"/>
      <c r="AU8" s="47"/>
      <c r="AV8" s="47"/>
      <c r="AW8" s="47"/>
      <c r="AX8" s="47"/>
      <c r="AY8" s="47">
        <f>データ!S6</f>
        <v>170.95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43.34</v>
      </c>
      <c r="K10" s="47"/>
      <c r="L10" s="47"/>
      <c r="M10" s="47"/>
      <c r="N10" s="47"/>
      <c r="O10" s="47"/>
      <c r="P10" s="47"/>
      <c r="Q10" s="47"/>
      <c r="R10" s="47">
        <f>データ!O6</f>
        <v>86.89</v>
      </c>
      <c r="S10" s="47"/>
      <c r="T10" s="47"/>
      <c r="U10" s="47"/>
      <c r="V10" s="47"/>
      <c r="W10" s="47"/>
      <c r="X10" s="47"/>
      <c r="Y10" s="47"/>
      <c r="Z10" s="78">
        <f>データ!P6</f>
        <v>2700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19824</v>
      </c>
      <c r="AJ10" s="78"/>
      <c r="AK10" s="78"/>
      <c r="AL10" s="78"/>
      <c r="AM10" s="78"/>
      <c r="AN10" s="78"/>
      <c r="AO10" s="78"/>
      <c r="AP10" s="78"/>
      <c r="AQ10" s="47">
        <f>データ!U6</f>
        <v>26.44</v>
      </c>
      <c r="AR10" s="47"/>
      <c r="AS10" s="47"/>
      <c r="AT10" s="47"/>
      <c r="AU10" s="47"/>
      <c r="AV10" s="47"/>
      <c r="AW10" s="47"/>
      <c r="AX10" s="47"/>
      <c r="AY10" s="47">
        <f>データ!V6</f>
        <v>749.77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392065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高知県　須崎市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A6</v>
      </c>
      <c r="M6" s="32" t="str">
        <f t="shared" si="3"/>
        <v>-</v>
      </c>
      <c r="N6" s="32">
        <f t="shared" si="3"/>
        <v>43.34</v>
      </c>
      <c r="O6" s="32">
        <f t="shared" si="3"/>
        <v>86.89</v>
      </c>
      <c r="P6" s="32">
        <f t="shared" si="3"/>
        <v>2700</v>
      </c>
      <c r="Q6" s="32">
        <f t="shared" si="3"/>
        <v>23153</v>
      </c>
      <c r="R6" s="32">
        <f t="shared" si="3"/>
        <v>135.44</v>
      </c>
      <c r="S6" s="32">
        <f t="shared" si="3"/>
        <v>170.95</v>
      </c>
      <c r="T6" s="32">
        <f t="shared" si="3"/>
        <v>19824</v>
      </c>
      <c r="U6" s="32">
        <f t="shared" si="3"/>
        <v>26.44</v>
      </c>
      <c r="V6" s="32">
        <f t="shared" si="3"/>
        <v>749.77</v>
      </c>
      <c r="W6" s="33">
        <f>IF(W7="",NA(),W7)</f>
        <v>117.71</v>
      </c>
      <c r="X6" s="33">
        <f t="shared" ref="X6:AF6" si="4">IF(X7="",NA(),X7)</f>
        <v>115.77</v>
      </c>
      <c r="Y6" s="33">
        <f t="shared" si="4"/>
        <v>115.58</v>
      </c>
      <c r="Z6" s="33">
        <f t="shared" si="4"/>
        <v>116.61</v>
      </c>
      <c r="AA6" s="33">
        <f t="shared" si="4"/>
        <v>114.84</v>
      </c>
      <c r="AB6" s="33">
        <f t="shared" si="4"/>
        <v>107.37</v>
      </c>
      <c r="AC6" s="33">
        <f t="shared" si="4"/>
        <v>107.57</v>
      </c>
      <c r="AD6" s="33">
        <f t="shared" si="4"/>
        <v>106.55</v>
      </c>
      <c r="AE6" s="33">
        <f t="shared" si="4"/>
        <v>110.01</v>
      </c>
      <c r="AF6" s="33">
        <f t="shared" si="4"/>
        <v>111.21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8.5</v>
      </c>
      <c r="AN6" s="33">
        <f t="shared" si="5"/>
        <v>9.34</v>
      </c>
      <c r="AO6" s="33">
        <f t="shared" si="5"/>
        <v>9.56</v>
      </c>
      <c r="AP6" s="33">
        <f t="shared" si="5"/>
        <v>2.8</v>
      </c>
      <c r="AQ6" s="33">
        <f t="shared" si="5"/>
        <v>1.93</v>
      </c>
      <c r="AR6" s="32" t="str">
        <f>IF(AR7="","",IF(AR7="-","【-】","【"&amp;SUBSTITUTE(TEXT(AR7,"#,##0.00"),"-","△")&amp;"】"))</f>
        <v>【0.87】</v>
      </c>
      <c r="AS6" s="33">
        <f>IF(AS7="",NA(),AS7)</f>
        <v>424.7</v>
      </c>
      <c r="AT6" s="33">
        <f t="shared" ref="AT6:BB6" si="6">IF(AT7="",NA(),AT7)</f>
        <v>871.83</v>
      </c>
      <c r="AU6" s="33">
        <f t="shared" si="6"/>
        <v>2471.9</v>
      </c>
      <c r="AV6" s="33">
        <f t="shared" si="6"/>
        <v>158.38999999999999</v>
      </c>
      <c r="AW6" s="33">
        <f t="shared" si="6"/>
        <v>147.08000000000001</v>
      </c>
      <c r="AX6" s="33">
        <f t="shared" si="6"/>
        <v>995.5</v>
      </c>
      <c r="AY6" s="33">
        <f t="shared" si="6"/>
        <v>915.5</v>
      </c>
      <c r="AZ6" s="33">
        <f t="shared" si="6"/>
        <v>963.24</v>
      </c>
      <c r="BA6" s="33">
        <f t="shared" si="6"/>
        <v>381.53</v>
      </c>
      <c r="BB6" s="33">
        <f t="shared" si="6"/>
        <v>391.54</v>
      </c>
      <c r="BC6" s="32" t="str">
        <f>IF(BC7="","",IF(BC7="-","【-】","【"&amp;SUBSTITUTE(TEXT(BC7,"#,##0.00"),"-","△")&amp;"】"))</f>
        <v>【262.74】</v>
      </c>
      <c r="BD6" s="33">
        <f>IF(BD7="",NA(),BD7)</f>
        <v>521.9</v>
      </c>
      <c r="BE6" s="33">
        <f t="shared" ref="BE6:BM6" si="7">IF(BE7="",NA(),BE7)</f>
        <v>520.07000000000005</v>
      </c>
      <c r="BF6" s="33">
        <f t="shared" si="7"/>
        <v>514.70000000000005</v>
      </c>
      <c r="BG6" s="33">
        <f t="shared" si="7"/>
        <v>557.70000000000005</v>
      </c>
      <c r="BH6" s="33">
        <f t="shared" si="7"/>
        <v>557.16999999999996</v>
      </c>
      <c r="BI6" s="33">
        <f t="shared" si="7"/>
        <v>414.59</v>
      </c>
      <c r="BJ6" s="33">
        <f t="shared" si="7"/>
        <v>404.78</v>
      </c>
      <c r="BK6" s="33">
        <f t="shared" si="7"/>
        <v>400.38</v>
      </c>
      <c r="BL6" s="33">
        <f t="shared" si="7"/>
        <v>393.27</v>
      </c>
      <c r="BM6" s="33">
        <f t="shared" si="7"/>
        <v>386.97</v>
      </c>
      <c r="BN6" s="32" t="str">
        <f>IF(BN7="","",IF(BN7="-","【-】","【"&amp;SUBSTITUTE(TEXT(BN7,"#,##0.00"),"-","△")&amp;"】"))</f>
        <v>【276.38】</v>
      </c>
      <c r="BO6" s="33">
        <f>IF(BO7="",NA(),BO7)</f>
        <v>108.64</v>
      </c>
      <c r="BP6" s="33">
        <f t="shared" ref="BP6:BX6" si="8">IF(BP7="",NA(),BP7)</f>
        <v>106.29</v>
      </c>
      <c r="BQ6" s="33">
        <f t="shared" si="8"/>
        <v>107.4</v>
      </c>
      <c r="BR6" s="33">
        <f t="shared" si="8"/>
        <v>112.85</v>
      </c>
      <c r="BS6" s="33">
        <f t="shared" si="8"/>
        <v>111.04</v>
      </c>
      <c r="BT6" s="33">
        <f t="shared" si="8"/>
        <v>97.71</v>
      </c>
      <c r="BU6" s="33">
        <f t="shared" si="8"/>
        <v>98.07</v>
      </c>
      <c r="BV6" s="33">
        <f t="shared" si="8"/>
        <v>96.56</v>
      </c>
      <c r="BW6" s="33">
        <f t="shared" si="8"/>
        <v>100.47</v>
      </c>
      <c r="BX6" s="33">
        <f t="shared" si="8"/>
        <v>101.72</v>
      </c>
      <c r="BY6" s="32" t="str">
        <f>IF(BY7="","",IF(BY7="-","【-】","【"&amp;SUBSTITUTE(TEXT(BY7,"#,##0.00"),"-","△")&amp;"】"))</f>
        <v>【104.99】</v>
      </c>
      <c r="BZ6" s="33">
        <f>IF(BZ7="",NA(),BZ7)</f>
        <v>144.30000000000001</v>
      </c>
      <c r="CA6" s="33">
        <f t="shared" ref="CA6:CI6" si="9">IF(CA7="",NA(),CA7)</f>
        <v>143.99</v>
      </c>
      <c r="CB6" s="33">
        <f t="shared" si="9"/>
        <v>146.84</v>
      </c>
      <c r="CC6" s="33">
        <f t="shared" si="9"/>
        <v>140.38999999999999</v>
      </c>
      <c r="CD6" s="33">
        <f t="shared" si="9"/>
        <v>143.19999999999999</v>
      </c>
      <c r="CE6" s="33">
        <f t="shared" si="9"/>
        <v>173.56</v>
      </c>
      <c r="CF6" s="33">
        <f t="shared" si="9"/>
        <v>172.26</v>
      </c>
      <c r="CG6" s="33">
        <f t="shared" si="9"/>
        <v>177.14</v>
      </c>
      <c r="CH6" s="33">
        <f t="shared" si="9"/>
        <v>169.82</v>
      </c>
      <c r="CI6" s="33">
        <f t="shared" si="9"/>
        <v>168.2</v>
      </c>
      <c r="CJ6" s="32" t="str">
        <f>IF(CJ7="","",IF(CJ7="-","【-】","【"&amp;SUBSTITUTE(TEXT(CJ7,"#,##0.00"),"-","△")&amp;"】"))</f>
        <v>【163.72】</v>
      </c>
      <c r="CK6" s="33">
        <f>IF(CK7="",NA(),CK7)</f>
        <v>58.22</v>
      </c>
      <c r="CL6" s="33">
        <f t="shared" ref="CL6:CT6" si="10">IF(CL7="",NA(),CL7)</f>
        <v>56.96</v>
      </c>
      <c r="CM6" s="33">
        <f t="shared" si="10"/>
        <v>56.3</v>
      </c>
      <c r="CN6" s="33">
        <f t="shared" si="10"/>
        <v>54.62</v>
      </c>
      <c r="CO6" s="33">
        <f t="shared" si="10"/>
        <v>54.83</v>
      </c>
      <c r="CP6" s="33">
        <f t="shared" si="10"/>
        <v>55.84</v>
      </c>
      <c r="CQ6" s="33">
        <f t="shared" si="10"/>
        <v>55.68</v>
      </c>
      <c r="CR6" s="33">
        <f t="shared" si="10"/>
        <v>55.64</v>
      </c>
      <c r="CS6" s="33">
        <f t="shared" si="10"/>
        <v>55.13</v>
      </c>
      <c r="CT6" s="33">
        <f t="shared" si="10"/>
        <v>54.77</v>
      </c>
      <c r="CU6" s="32" t="str">
        <f>IF(CU7="","",IF(CU7="-","【-】","【"&amp;SUBSTITUTE(TEXT(CU7,"#,##0.00"),"-","△")&amp;"】"))</f>
        <v>【59.76】</v>
      </c>
      <c r="CV6" s="33">
        <f>IF(CV7="",NA(),CV7)</f>
        <v>80.06</v>
      </c>
      <c r="CW6" s="33">
        <f t="shared" ref="CW6:DE6" si="11">IF(CW7="",NA(),CW7)</f>
        <v>80.72</v>
      </c>
      <c r="CX6" s="33">
        <f t="shared" si="11"/>
        <v>80.03</v>
      </c>
      <c r="CY6" s="33">
        <f t="shared" si="11"/>
        <v>79.459999999999994</v>
      </c>
      <c r="CZ6" s="33">
        <f t="shared" si="11"/>
        <v>79.510000000000005</v>
      </c>
      <c r="DA6" s="33">
        <f t="shared" si="11"/>
        <v>83.11</v>
      </c>
      <c r="DB6" s="33">
        <f t="shared" si="11"/>
        <v>83.18</v>
      </c>
      <c r="DC6" s="33">
        <f t="shared" si="11"/>
        <v>83.09</v>
      </c>
      <c r="DD6" s="33">
        <f t="shared" si="11"/>
        <v>83</v>
      </c>
      <c r="DE6" s="33">
        <f t="shared" si="11"/>
        <v>82.89</v>
      </c>
      <c r="DF6" s="32" t="str">
        <f>IF(DF7="","",IF(DF7="-","【-】","【"&amp;SUBSTITUTE(TEXT(DF7,"#,##0.00"),"-","△")&amp;"】"))</f>
        <v>【89.95】</v>
      </c>
      <c r="DG6" s="33">
        <f>IF(DG7="",NA(),DG7)</f>
        <v>37.619999999999997</v>
      </c>
      <c r="DH6" s="33">
        <f t="shared" ref="DH6:DP6" si="12">IF(DH7="",NA(),DH7)</f>
        <v>38.85</v>
      </c>
      <c r="DI6" s="33">
        <f t="shared" si="12"/>
        <v>39.840000000000003</v>
      </c>
      <c r="DJ6" s="33">
        <f t="shared" si="12"/>
        <v>51.47</v>
      </c>
      <c r="DK6" s="33">
        <f t="shared" si="12"/>
        <v>50</v>
      </c>
      <c r="DL6" s="33">
        <f t="shared" si="12"/>
        <v>37.090000000000003</v>
      </c>
      <c r="DM6" s="33">
        <f t="shared" si="12"/>
        <v>38.07</v>
      </c>
      <c r="DN6" s="33">
        <f t="shared" si="12"/>
        <v>39.06</v>
      </c>
      <c r="DO6" s="33">
        <f t="shared" si="12"/>
        <v>46.66</v>
      </c>
      <c r="DP6" s="33">
        <f t="shared" si="12"/>
        <v>47.46</v>
      </c>
      <c r="DQ6" s="32" t="str">
        <f>IF(DQ7="","",IF(DQ7="-","【-】","【"&amp;SUBSTITUTE(TEXT(DQ7,"#,##0.00"),"-","△")&amp;"】"))</f>
        <v>【47.18】</v>
      </c>
      <c r="DR6" s="33">
        <f>IF(DR7="",NA(),DR7)</f>
        <v>100</v>
      </c>
      <c r="DS6" s="33">
        <f t="shared" ref="DS6:EA6" si="13">IF(DS7="",NA(),DS7)</f>
        <v>100</v>
      </c>
      <c r="DT6" s="33">
        <f t="shared" si="13"/>
        <v>100</v>
      </c>
      <c r="DU6" s="33">
        <f t="shared" si="13"/>
        <v>100</v>
      </c>
      <c r="DV6" s="33">
        <f t="shared" si="13"/>
        <v>13.72</v>
      </c>
      <c r="DW6" s="33">
        <f t="shared" si="13"/>
        <v>6.63</v>
      </c>
      <c r="DX6" s="33">
        <f t="shared" si="13"/>
        <v>7.73</v>
      </c>
      <c r="DY6" s="33">
        <f t="shared" si="13"/>
        <v>8.8699999999999992</v>
      </c>
      <c r="DZ6" s="33">
        <f t="shared" si="13"/>
        <v>9.85</v>
      </c>
      <c r="EA6" s="33">
        <f t="shared" si="13"/>
        <v>9.7100000000000009</v>
      </c>
      <c r="EB6" s="32" t="str">
        <f>IF(EB7="","",IF(EB7="-","【-】","【"&amp;SUBSTITUTE(TEXT(EB7,"#,##0.00"),"-","△")&amp;"】"))</f>
        <v>【13.18】</v>
      </c>
      <c r="EC6" s="33">
        <f>IF(EC7="",NA(),EC7)</f>
        <v>0.34</v>
      </c>
      <c r="ED6" s="33">
        <f t="shared" ref="ED6:EL6" si="14">IF(ED7="",NA(),ED7)</f>
        <v>0.34</v>
      </c>
      <c r="EE6" s="33">
        <f t="shared" si="14"/>
        <v>0.02</v>
      </c>
      <c r="EF6" s="33">
        <f t="shared" si="14"/>
        <v>0.57999999999999996</v>
      </c>
      <c r="EG6" s="33">
        <f t="shared" si="14"/>
        <v>0.43</v>
      </c>
      <c r="EH6" s="33">
        <f t="shared" si="14"/>
        <v>0.78</v>
      </c>
      <c r="EI6" s="33">
        <f t="shared" si="14"/>
        <v>0.67</v>
      </c>
      <c r="EJ6" s="33">
        <f t="shared" si="14"/>
        <v>0.67</v>
      </c>
      <c r="EK6" s="33">
        <f t="shared" si="14"/>
        <v>0.66</v>
      </c>
      <c r="EL6" s="33">
        <f t="shared" si="14"/>
        <v>0.99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392065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43.34</v>
      </c>
      <c r="O7" s="36">
        <v>86.89</v>
      </c>
      <c r="P7" s="36">
        <v>2700</v>
      </c>
      <c r="Q7" s="36">
        <v>23153</v>
      </c>
      <c r="R7" s="36">
        <v>135.44</v>
      </c>
      <c r="S7" s="36">
        <v>170.95</v>
      </c>
      <c r="T7" s="36">
        <v>19824</v>
      </c>
      <c r="U7" s="36">
        <v>26.44</v>
      </c>
      <c r="V7" s="36">
        <v>749.77</v>
      </c>
      <c r="W7" s="36">
        <v>117.71</v>
      </c>
      <c r="X7" s="36">
        <v>115.77</v>
      </c>
      <c r="Y7" s="36">
        <v>115.58</v>
      </c>
      <c r="Z7" s="36">
        <v>116.61</v>
      </c>
      <c r="AA7" s="36">
        <v>114.84</v>
      </c>
      <c r="AB7" s="36">
        <v>107.37</v>
      </c>
      <c r="AC7" s="36">
        <v>107.57</v>
      </c>
      <c r="AD7" s="36">
        <v>106.55</v>
      </c>
      <c r="AE7" s="36">
        <v>110.01</v>
      </c>
      <c r="AF7" s="36">
        <v>111.21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8.5</v>
      </c>
      <c r="AN7" s="36">
        <v>9.34</v>
      </c>
      <c r="AO7" s="36">
        <v>9.56</v>
      </c>
      <c r="AP7" s="36">
        <v>2.8</v>
      </c>
      <c r="AQ7" s="36">
        <v>1.93</v>
      </c>
      <c r="AR7" s="36">
        <v>0.87</v>
      </c>
      <c r="AS7" s="36">
        <v>424.7</v>
      </c>
      <c r="AT7" s="36">
        <v>871.83</v>
      </c>
      <c r="AU7" s="36">
        <v>2471.9</v>
      </c>
      <c r="AV7" s="36">
        <v>158.38999999999999</v>
      </c>
      <c r="AW7" s="36">
        <v>147.08000000000001</v>
      </c>
      <c r="AX7" s="36">
        <v>995.5</v>
      </c>
      <c r="AY7" s="36">
        <v>915.5</v>
      </c>
      <c r="AZ7" s="36">
        <v>963.24</v>
      </c>
      <c r="BA7" s="36">
        <v>381.53</v>
      </c>
      <c r="BB7" s="36">
        <v>391.54</v>
      </c>
      <c r="BC7" s="36">
        <v>262.74</v>
      </c>
      <c r="BD7" s="36">
        <v>521.9</v>
      </c>
      <c r="BE7" s="36">
        <v>520.07000000000005</v>
      </c>
      <c r="BF7" s="36">
        <v>514.70000000000005</v>
      </c>
      <c r="BG7" s="36">
        <v>557.70000000000005</v>
      </c>
      <c r="BH7" s="36">
        <v>557.16999999999996</v>
      </c>
      <c r="BI7" s="36">
        <v>414.59</v>
      </c>
      <c r="BJ7" s="36">
        <v>404.78</v>
      </c>
      <c r="BK7" s="36">
        <v>400.38</v>
      </c>
      <c r="BL7" s="36">
        <v>393.27</v>
      </c>
      <c r="BM7" s="36">
        <v>386.97</v>
      </c>
      <c r="BN7" s="36">
        <v>276.38</v>
      </c>
      <c r="BO7" s="36">
        <v>108.64</v>
      </c>
      <c r="BP7" s="36">
        <v>106.29</v>
      </c>
      <c r="BQ7" s="36">
        <v>107.4</v>
      </c>
      <c r="BR7" s="36">
        <v>112.85</v>
      </c>
      <c r="BS7" s="36">
        <v>111.04</v>
      </c>
      <c r="BT7" s="36">
        <v>97.71</v>
      </c>
      <c r="BU7" s="36">
        <v>98.07</v>
      </c>
      <c r="BV7" s="36">
        <v>96.56</v>
      </c>
      <c r="BW7" s="36">
        <v>100.47</v>
      </c>
      <c r="BX7" s="36">
        <v>101.72</v>
      </c>
      <c r="BY7" s="36">
        <v>104.99</v>
      </c>
      <c r="BZ7" s="36">
        <v>144.30000000000001</v>
      </c>
      <c r="CA7" s="36">
        <v>143.99</v>
      </c>
      <c r="CB7" s="36">
        <v>146.84</v>
      </c>
      <c r="CC7" s="36">
        <v>140.38999999999999</v>
      </c>
      <c r="CD7" s="36">
        <v>143.19999999999999</v>
      </c>
      <c r="CE7" s="36">
        <v>173.56</v>
      </c>
      <c r="CF7" s="36">
        <v>172.26</v>
      </c>
      <c r="CG7" s="36">
        <v>177.14</v>
      </c>
      <c r="CH7" s="36">
        <v>169.82</v>
      </c>
      <c r="CI7" s="36">
        <v>168.2</v>
      </c>
      <c r="CJ7" s="36">
        <v>163.72</v>
      </c>
      <c r="CK7" s="36">
        <v>58.22</v>
      </c>
      <c r="CL7" s="36">
        <v>56.96</v>
      </c>
      <c r="CM7" s="36">
        <v>56.3</v>
      </c>
      <c r="CN7" s="36">
        <v>54.62</v>
      </c>
      <c r="CO7" s="36">
        <v>54.83</v>
      </c>
      <c r="CP7" s="36">
        <v>55.84</v>
      </c>
      <c r="CQ7" s="36">
        <v>55.68</v>
      </c>
      <c r="CR7" s="36">
        <v>55.64</v>
      </c>
      <c r="CS7" s="36">
        <v>55.13</v>
      </c>
      <c r="CT7" s="36">
        <v>54.77</v>
      </c>
      <c r="CU7" s="36">
        <v>59.76</v>
      </c>
      <c r="CV7" s="36">
        <v>80.06</v>
      </c>
      <c r="CW7" s="36">
        <v>80.72</v>
      </c>
      <c r="CX7" s="36">
        <v>80.03</v>
      </c>
      <c r="CY7" s="36">
        <v>79.459999999999994</v>
      </c>
      <c r="CZ7" s="36">
        <v>79.510000000000005</v>
      </c>
      <c r="DA7" s="36">
        <v>83.11</v>
      </c>
      <c r="DB7" s="36">
        <v>83.18</v>
      </c>
      <c r="DC7" s="36">
        <v>83.09</v>
      </c>
      <c r="DD7" s="36">
        <v>83</v>
      </c>
      <c r="DE7" s="36">
        <v>82.89</v>
      </c>
      <c r="DF7" s="36">
        <v>89.95</v>
      </c>
      <c r="DG7" s="36">
        <v>37.619999999999997</v>
      </c>
      <c r="DH7" s="36">
        <v>38.85</v>
      </c>
      <c r="DI7" s="36">
        <v>39.840000000000003</v>
      </c>
      <c r="DJ7" s="36">
        <v>51.47</v>
      </c>
      <c r="DK7" s="36">
        <v>50</v>
      </c>
      <c r="DL7" s="36">
        <v>37.090000000000003</v>
      </c>
      <c r="DM7" s="36">
        <v>38.07</v>
      </c>
      <c r="DN7" s="36">
        <v>39.06</v>
      </c>
      <c r="DO7" s="36">
        <v>46.66</v>
      </c>
      <c r="DP7" s="36">
        <v>47.46</v>
      </c>
      <c r="DQ7" s="36">
        <v>47.18</v>
      </c>
      <c r="DR7" s="36">
        <v>100</v>
      </c>
      <c r="DS7" s="36">
        <v>100</v>
      </c>
      <c r="DT7" s="36">
        <v>100</v>
      </c>
      <c r="DU7" s="36">
        <v>100</v>
      </c>
      <c r="DV7" s="36">
        <v>13.72</v>
      </c>
      <c r="DW7" s="36">
        <v>6.63</v>
      </c>
      <c r="DX7" s="36">
        <v>7.73</v>
      </c>
      <c r="DY7" s="36">
        <v>8.8699999999999992</v>
      </c>
      <c r="DZ7" s="36">
        <v>9.85</v>
      </c>
      <c r="EA7" s="36">
        <v>9.7100000000000009</v>
      </c>
      <c r="EB7" s="36">
        <v>13.18</v>
      </c>
      <c r="EC7" s="36">
        <v>0.34</v>
      </c>
      <c r="ED7" s="36">
        <v>0.34</v>
      </c>
      <c r="EE7" s="36">
        <v>0.02</v>
      </c>
      <c r="EF7" s="36">
        <v>0.57999999999999996</v>
      </c>
      <c r="EG7" s="36">
        <v>0.43</v>
      </c>
      <c r="EH7" s="36">
        <v>0.78</v>
      </c>
      <c r="EI7" s="36">
        <v>0.67</v>
      </c>
      <c r="EJ7" s="36">
        <v>0.67</v>
      </c>
      <c r="EK7" s="36">
        <v>0.66</v>
      </c>
      <c r="EL7" s="36">
        <v>0.99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testserver</cp:lastModifiedBy>
  <dcterms:created xsi:type="dcterms:W3CDTF">2017-02-01T08:48:44Z</dcterms:created>
  <dcterms:modified xsi:type="dcterms:W3CDTF">2017-02-06T00:38:23Z</dcterms:modified>
</cp:coreProperties>
</file>