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yokinuser\Desktop\公営企業に係る「経営比較分析表」の分析及び公表（県市町村振興課・上村にメール提出）\"/>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AI10" i="4" s="1"/>
  <c r="S6" i="5"/>
  <c r="R6" i="5"/>
  <c r="Q6" i="5"/>
  <c r="P6" i="5"/>
  <c r="O6" i="5"/>
  <c r="N6" i="5"/>
  <c r="M6" i="5"/>
  <c r="L6" i="5"/>
  <c r="Z8" i="4" s="1"/>
  <c r="K6" i="5"/>
  <c r="J6" i="5"/>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Z10" i="4"/>
  <c r="R10" i="4"/>
  <c r="J10" i="4"/>
  <c r="B10" i="4"/>
  <c r="AY8" i="4"/>
  <c r="AQ8" i="4"/>
  <c r="AI8" i="4"/>
  <c r="R8" i="4"/>
  <c r="J8" i="4"/>
  <c r="B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<sst xmlns="http://schemas.openxmlformats.org/spreadsheetml/2006/main" count="217" uniqueCount="107">
  <si>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</si>
  <si>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</si>
  <si>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</si>
  <si>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</si>
  <si>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</si>
  <si>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</si>
  <si>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</si>
  <si>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</si>
  <si>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</si>
  <si>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</si>
  <si>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</si>
  <si>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</si>
  <si>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</si>
  <si>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</si>
  <si>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</si>
  <si>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</si>
  <si>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</si>
  <si>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</si>
  <si>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</si>
  <si>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</si>
  <si>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</si>
  <si>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</si>
  <si>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</si>
  <si>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</si>
  <si>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</si>
  <si>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</si>
  <si>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</si>
  <si>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</si>
  <si>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</si>
  <si>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</si>
  <si>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</si>
  <si>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</si>
  <si>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</si>
  <si>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</si>
  <si>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</si>
  <si>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</si>
  <si>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</si>
  <si>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</si>
  <si>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</si>
  <si>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</si>
  <si>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</si>
  <si>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</si>
  <si>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</si>
  <si>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</si>
  <si>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</si>
  <si>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</si>
  <si>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</si>
  <si>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</si>
  <si>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</si>
  <si>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</si>
  <si>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</si>
  <si>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</si>
  <si>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</si>
  <si>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</si>
  <si>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</si>
  <si>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</si>
  <si>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</si>
  <si>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</si>
  <si>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</si>
  <si>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</si>
  <si>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</si>
  <si>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</si>
  <si>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</si>
  <si>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</si>
  <si>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</si>
  <si>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</si>
  <si>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</si>
  <si>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</si>
  <si>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</si>
  <si>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</si>
  <si>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</si>
  <si>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</si>
  <si>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</si>
  <si>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</si>
  <si>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</si>
  <si>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</si>
  <si>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</si>
  <si>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</si>
  <si>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</si>
  <si>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</si>
  <si>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</si>
  <si>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</si>
  <si>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</si>
  <si>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</si>
  <si>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</si>
  <si>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</si>
  <si>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</si>
  <si>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</si>
  <si>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</si>
  <si>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</si>
  <si>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</si>
  <si>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</si>
  <si>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</si>
  <si>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高知県　四万十市</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</si>
  <si>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</si>
  <si>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</si>
  <si>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</si>
  <si>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</si>
  <si>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</si>
  <si>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</si>
  <si>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</si>
  <si>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</si>
  <si>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</si>
  <si>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</si>
  <si>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②管路経年化率　　　　　　　　　　　　　　　　③管路更新率　　　　　　　　　　　　　　　　【分析】法定耐用年数を超えた老朽管の割合が増え続けており、より計画的に布設替工事を実施する必要がある。</t>
    <phoneticPr fontId="4"/>
  </si>
  <si>
    <t>①経常収支比率 　　　                             【指標】単年度収支が黒字であることを示す100％以上が必要。　　　　　　　　　　　　　　　　　　　　　　　【分析】毎年、黒字経営が継続できており、経常収支比率は、ほぼ類似団体並である。　　　　　　　　　　　　　　　　　
②累積欠損金比率　累積欠損金なし　　　　　　　
③流動比率　　　　　　　　　　　　　　　　　　　　【指標】1年以内に支払うべき債務に対して支払うことができる現金等がある状況を示す100％以上であることが必要。　　　　　　　　　　　　　　　　　　　　　　　　【分析】100％以上ではあるが、類似団体と比較すると流動資産が少ない。　　　　　　　　　　　　　　　　　　
④企業債残高対給水収益比率　　　　　　　　　　　　【分析】類似団体と比較し企業債残高比率は高いが、毎年企業債の発行は抑制しており、残高は年々減少している。　　　　　　　　　
⑤料金回収率                              　　　　 【指標】供給単価／給水原価であり、100％以上であることが必要。　　　　　　　　　　　　　　　　　　　　　【分析】類似団体と比較しても良好であり、100％以上が継続できている。　　　　　　
⑥給水原価　　　　　　　　　　　　　　　　　　　　【分析】給水原価は、類似団体と比較しても安価で推移している。　　　　　　　　　　　　　　　　　　　　
⑦施設利用率　　　　　　　　　　　　　　　　　　　【分析】類似団体と比較し施設利用率は低い。今後も配水量の減少傾向は継続するものと考えられ、施設の適正規模を検討する必要がある。　　　　　　　　　　　　　　　　　
⑧有収率　　　　　　　　　　　　　　　　　　　　　【分析】平成27年度は配水管の破損事故が多く、有収率が低下した。今後も漏水調査を実施することで、漏水の早期発見・修理を行い、有収率の向上に努めていく。</t>
    <rPh sb="97" eb="99">
      <t>マイネン</t>
    </rPh>
    <rPh sb="102" eb="104">
      <t>ケイエイ</t>
    </rPh>
    <rPh sb="105" eb="107">
      <t>ケイゾク</t>
    </rPh>
    <rPh sb="127" eb="128">
      <t>ナミ</t>
    </rPh>
    <rPh sb="595" eb="597">
      <t>ヒカク</t>
    </rPh>
    <rPh sb="600" eb="602">
      <t>アンカ</t>
    </rPh>
    <rPh sb="603" eb="605">
      <t>スイイ</t>
    </rPh>
    <rPh sb="766" eb="768">
      <t>ヘイセイ</t>
    </rPh>
    <rPh sb="770" eb="772">
      <t>ネンド</t>
    </rPh>
    <rPh sb="773" eb="776">
      <t>ハイスイカン</t>
    </rPh>
    <rPh sb="777" eb="779">
      <t>ハソン</t>
    </rPh>
    <rPh sb="779" eb="781">
      <t>ジコ</t>
    </rPh>
    <rPh sb="782" eb="783">
      <t>オオ</t>
    </rPh>
    <rPh sb="785" eb="788">
      <t>ユウシュウリツ</t>
    </rPh>
    <rPh sb="789" eb="791">
      <t>テイカ</t>
    </rPh>
    <rPh sb="794" eb="796">
      <t>コンゴ</t>
    </rPh>
    <rPh sb="802" eb="804">
      <t>ジッシ</t>
    </rPh>
    <rPh sb="810" eb="812">
      <t>ロウスイ</t>
    </rPh>
    <rPh sb="813" eb="815">
      <t>ソウキ</t>
    </rPh>
    <rPh sb="815" eb="817">
      <t>ハッケン</t>
    </rPh>
    <rPh sb="818" eb="820">
      <t>シュウリ</t>
    </rPh>
    <rPh sb="821" eb="822">
      <t>オコナ</t>
    </rPh>
    <phoneticPr fontId="4"/>
  </si>
  <si>
    <t>１.基幹管路の耐震化　　　　　　　　　　　　　　　　　　　　　　２.法定耐用年数を超えた老朽管への対応　　　　　　　　３.給水人口・有収水量の減少に伴う給水収益の減少　　　　　　　　　　　　　　　　　　　　　４.簡易水道事業との統合　　　　　　　　　　　など水道事業を取りまく環境は厳しく、課題は山積しております。その課題に取り組みつつ、水道事業の経営状況の悪化を防ぐため、平成28年4月に水道料金の増額改定を行わせていただきました。これにより、過度に企業債に依存することなく、緊急性の高い『基幹管路の耐震化工事』などに重点的に予算を配分することができるようになりました。今後も水道事業の安定経営に留意しつつ、優先順位をつけながら、積極的に投資を行っていきたいと考えています。</t>
    <rPh sb="129" eb="131">
      <t>スイドウ</t>
    </rPh>
    <rPh sb="131" eb="133">
      <t>ジギョウ</t>
    </rPh>
    <rPh sb="134" eb="135">
      <t>ト</t>
    </rPh>
    <rPh sb="138" eb="140">
      <t>カンキョウ</t>
    </rPh>
    <rPh sb="141" eb="142">
      <t>キビ</t>
    </rPh>
    <rPh sb="159" eb="161">
      <t>カダイ</t>
    </rPh>
    <rPh sb="162" eb="163">
      <t>ト</t>
    </rPh>
    <rPh sb="164" eb="165">
      <t>ク</t>
    </rPh>
    <rPh sb="169" eb="171">
      <t>スイドウ</t>
    </rPh>
    <rPh sb="171" eb="173">
      <t>ジギョウ</t>
    </rPh>
    <rPh sb="174" eb="176">
      <t>ケイエイ</t>
    </rPh>
    <rPh sb="179" eb="181">
      <t>アッカ</t>
    </rPh>
    <rPh sb="182" eb="183">
      <t>フセ</t>
    </rPh>
    <rPh sb="187" eb="189">
      <t>ヘイセイ</t>
    </rPh>
    <rPh sb="191" eb="192">
      <t>ネン</t>
    </rPh>
    <rPh sb="193" eb="194">
      <t>ガツ</t>
    </rPh>
    <rPh sb="205" eb="206">
      <t>オコナ</t>
    </rPh>
    <rPh sb="239" eb="242">
      <t>キンキュウセイ</t>
    </rPh>
    <rPh sb="243" eb="244">
      <t>タカ</t>
    </rPh>
    <rPh sb="246" eb="248">
      <t>キカン</t>
    </rPh>
    <rPh sb="248" eb="250">
      <t>カンロ</t>
    </rPh>
    <rPh sb="251" eb="254">
      <t>タイシンカ</t>
    </rPh>
    <rPh sb="254" eb="256">
      <t>コウジ</t>
    </rPh>
    <rPh sb="260" eb="263">
      <t>ジュウテンテキ</t>
    </rPh>
    <rPh sb="267" eb="269">
      <t>ハイブン</t>
    </rPh>
    <rPh sb="286" eb="288">
      <t>コンゴ</t>
    </rPh>
    <rPh sb="289" eb="291">
      <t>スイドウ</t>
    </rPh>
    <rPh sb="291" eb="293">
      <t>ジギョウ</t>
    </rPh>
    <rPh sb="294" eb="296">
      <t>アンテイ</t>
    </rPh>
    <rPh sb="296" eb="298">
      <t>ケイエイ</t>
    </rPh>
    <rPh sb="299" eb="301">
      <t>リュウイ</t>
    </rPh>
    <rPh sb="305" eb="307">
      <t>ユウセン</t>
    </rPh>
    <rPh sb="307" eb="309">
      <t>ジュンイ</t>
    </rPh>
    <rPh sb="316" eb="319">
      <t>セッキョクテキ</t>
    </rPh>
    <rPh sb="320" eb="322">
      <t>トウシ</t>
    </rPh>
    <rPh sb="323" eb="324">
      <t>オコナ</t>
    </rPh>
    <rPh sb="331" eb="332">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</si>
</sst>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22" fillId="0" borderId="9"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0.37</c:v>
                </c:pt>
                <c:pt idx="1">
                  <c:v>0.83</c:v>
                </c:pt>
                <c:pt idx="2">
                  <c:v>0.78</c:v>
                </c:pt>
                <c:pt idx="3">
                  <c:v>0.56999999999999995</c:v>
                </c:pt>
                <c:pt idx="4">
                  <c:v>0.49</c:v>
                </c:pt>
              </c:numCache>
            </c:numRef>
          </c:val>
        </c:ser>
        <c:dLbls>
          <c:showLegendKey val="0"/>
          <c:showVal val="0"/>
          <c:showCatName val="0"/>
          <c:showSerName val="0"/>
          <c:showPercent val="0"/>
          <c:showBubbleSize val="0"/>
        </c:dLbls>
        <c:gapWidth val="150"/>
        <c:axId val="-679144560"/>
        <c:axId val="-679138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679144560"/>
        <c:axId val="-679138032"/>
      </c:lineChart>
      <c:dateAx>
        <c:axId val="-679144560"/>
        <c:scaling>
          <c:orientation val="minMax"/>
        </c:scaling>
        <c:delete val="1"/>
        <c:axPos val="b"/>
        <c:numFmt formatCode="ge" sourceLinked="1"/>
        <c:majorTickMark val="none"/>
        <c:minorTickMark val="none"/>
        <c:tickLblPos val="none"/>
        <c:crossAx val="-679138032"/>
        <c:crosses val="autoZero"/>
        <c:auto val="1"/>
        <c:lblOffset val="100"/>
        <c:baseTimeUnit val="years"/>
      </c:dateAx>
      <c:valAx>
        <c:axId val="-67913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79144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118.97</c:v>
                </c:pt>
                <c:pt idx="1">
                  <c:v>120.31</c:v>
                </c:pt>
                <c:pt idx="2">
                  <c:v>122.38</c:v>
                </c:pt>
                <c:pt idx="3">
                  <c:v>117.77</c:v>
                </c:pt>
                <c:pt idx="4">
                  <c:v>110.29</c:v>
                </c:pt>
              </c:numCache>
            </c:numRef>
          </c:val>
        </c:ser>
        <c:dLbls>
          <c:showLegendKey val="0"/>
          <c:showVal val="0"/>
          <c:showCatName val="0"/>
          <c:showSerName val="0"/>
          <c:showPercent val="0"/>
          <c:showBubbleSize val="0"/>
        </c:dLbls>
        <c:gapWidth val="150"/>
        <c:axId val="-679142928"/>
        <c:axId val="-679141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679142928"/>
        <c:axId val="-679141296"/>
      </c:lineChart>
      <c:dateAx>
        <c:axId val="-679142928"/>
        <c:scaling>
          <c:orientation val="minMax"/>
        </c:scaling>
        <c:delete val="1"/>
        <c:axPos val="b"/>
        <c:numFmt formatCode="ge" sourceLinked="1"/>
        <c:majorTickMark val="none"/>
        <c:minorTickMark val="none"/>
        <c:tickLblPos val="none"/>
        <c:crossAx val="-679141296"/>
        <c:crosses val="autoZero"/>
        <c:auto val="1"/>
        <c:lblOffset val="100"/>
        <c:baseTimeUnit val="years"/>
      </c:dateAx>
      <c:valAx>
        <c:axId val="-6791412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79142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38.68</c:v>
                </c:pt>
                <c:pt idx="1">
                  <c:v>39.71</c:v>
                </c:pt>
                <c:pt idx="2">
                  <c:v>40.64</c:v>
                </c:pt>
                <c:pt idx="3">
                  <c:v>48.79</c:v>
                </c:pt>
                <c:pt idx="4">
                  <c:v>49.68</c:v>
                </c:pt>
              </c:numCache>
            </c:numRef>
          </c:val>
        </c:ser>
        <c:dLbls>
          <c:showLegendKey val="0"/>
          <c:showVal val="0"/>
          <c:showCatName val="0"/>
          <c:showSerName val="0"/>
          <c:showPercent val="0"/>
          <c:showBubbleSize val="0"/>
        </c:dLbls>
        <c:gapWidth val="150"/>
        <c:axId val="-679136400"/>
        <c:axId val="-679146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679136400"/>
        <c:axId val="-679146736"/>
      </c:lineChart>
      <c:dateAx>
        <c:axId val="-679136400"/>
        <c:scaling>
          <c:orientation val="minMax"/>
        </c:scaling>
        <c:delete val="1"/>
        <c:axPos val="b"/>
        <c:numFmt formatCode="ge" sourceLinked="1"/>
        <c:majorTickMark val="none"/>
        <c:minorTickMark val="none"/>
        <c:tickLblPos val="none"/>
        <c:crossAx val="-679146736"/>
        <c:crosses val="autoZero"/>
        <c:auto val="1"/>
        <c:lblOffset val="100"/>
        <c:baseTimeUnit val="years"/>
      </c:dateAx>
      <c:valAx>
        <c:axId val="-679146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79136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25.29</c:v>
                </c:pt>
                <c:pt idx="1">
                  <c:v>26.68</c:v>
                </c:pt>
                <c:pt idx="2">
                  <c:v>27.09</c:v>
                </c:pt>
                <c:pt idx="3">
                  <c:v>28.55</c:v>
                </c:pt>
                <c:pt idx="4">
                  <c:v>29.34</c:v>
                </c:pt>
              </c:numCache>
            </c:numRef>
          </c:val>
        </c:ser>
        <c:dLbls>
          <c:showLegendKey val="0"/>
          <c:showVal val="0"/>
          <c:showCatName val="0"/>
          <c:showSerName val="0"/>
          <c:showPercent val="0"/>
          <c:showBubbleSize val="0"/>
        </c:dLbls>
        <c:gapWidth val="150"/>
        <c:axId val="-679135856"/>
        <c:axId val="-679131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679135856"/>
        <c:axId val="-679131504"/>
      </c:lineChart>
      <c:dateAx>
        <c:axId val="-679135856"/>
        <c:scaling>
          <c:orientation val="minMax"/>
        </c:scaling>
        <c:delete val="1"/>
        <c:axPos val="b"/>
        <c:numFmt formatCode="ge" sourceLinked="1"/>
        <c:majorTickMark val="none"/>
        <c:minorTickMark val="none"/>
        <c:tickLblPos val="none"/>
        <c:crossAx val="-679131504"/>
        <c:crosses val="autoZero"/>
        <c:auto val="1"/>
        <c:lblOffset val="100"/>
        <c:baseTimeUnit val="years"/>
      </c:dateAx>
      <c:valAx>
        <c:axId val="-679131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7913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679132592"/>
        <c:axId val="-67932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679132592"/>
        <c:axId val="-679320144"/>
      </c:lineChart>
      <c:dateAx>
        <c:axId val="-679132592"/>
        <c:scaling>
          <c:orientation val="minMax"/>
        </c:scaling>
        <c:delete val="1"/>
        <c:axPos val="b"/>
        <c:numFmt formatCode="ge" sourceLinked="1"/>
        <c:majorTickMark val="none"/>
        <c:minorTickMark val="none"/>
        <c:tickLblPos val="none"/>
        <c:crossAx val="-679320144"/>
        <c:crosses val="autoZero"/>
        <c:auto val="1"/>
        <c:lblOffset val="100"/>
        <c:baseTimeUnit val="years"/>
      </c:dateAx>
      <c:valAx>
        <c:axId val="-6793201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7913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322.83999999999997</c:v>
                </c:pt>
                <c:pt idx="1">
                  <c:v>355.76</c:v>
                </c:pt>
                <c:pt idx="2">
                  <c:v>350.77</c:v>
                </c:pt>
                <c:pt idx="3">
                  <c:v>176.02</c:v>
                </c:pt>
                <c:pt idx="4">
                  <c:v>171.08</c:v>
                </c:pt>
              </c:numCache>
            </c:numRef>
          </c:val>
        </c:ser>
        <c:dLbls>
          <c:showLegendKey val="0"/>
          <c:showVal val="0"/>
          <c:showCatName val="0"/>
          <c:showSerName val="0"/>
          <c:showPercent val="0"/>
          <c:showBubbleSize val="0"/>
        </c:dLbls>
        <c:gapWidth val="150"/>
        <c:axId val="-549573104"/>
        <c:axId val="-549572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549573104"/>
        <c:axId val="-549572560"/>
      </c:lineChart>
      <c:dateAx>
        <c:axId val="-549573104"/>
        <c:scaling>
          <c:orientation val="minMax"/>
        </c:scaling>
        <c:delete val="1"/>
        <c:axPos val="b"/>
        <c:numFmt formatCode="ge" sourceLinked="1"/>
        <c:majorTickMark val="none"/>
        <c:minorTickMark val="none"/>
        <c:tickLblPos val="none"/>
        <c:crossAx val="-549572560"/>
        <c:crosses val="autoZero"/>
        <c:auto val="1"/>
        <c:lblOffset val="100"/>
        <c:baseTimeUnit val="years"/>
      </c:dateAx>
      <c:valAx>
        <c:axId val="-5495725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49573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618.27</c:v>
                </c:pt>
                <c:pt idx="1">
                  <c:v>617.58000000000004</c:v>
                </c:pt>
                <c:pt idx="2">
                  <c:v>601.61</c:v>
                </c:pt>
                <c:pt idx="3">
                  <c:v>600.76</c:v>
                </c:pt>
                <c:pt idx="4">
                  <c:v>590.34</c:v>
                </c:pt>
              </c:numCache>
            </c:numRef>
          </c:val>
        </c:ser>
        <c:dLbls>
          <c:showLegendKey val="0"/>
          <c:showVal val="0"/>
          <c:showCatName val="0"/>
          <c:showSerName val="0"/>
          <c:showPercent val="0"/>
          <c:showBubbleSize val="0"/>
        </c:dLbls>
        <c:gapWidth val="150"/>
        <c:axId val="-549563856"/>
        <c:axId val="-549562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549563856"/>
        <c:axId val="-549562224"/>
      </c:lineChart>
      <c:dateAx>
        <c:axId val="-549563856"/>
        <c:scaling>
          <c:orientation val="minMax"/>
        </c:scaling>
        <c:delete val="1"/>
        <c:axPos val="b"/>
        <c:numFmt formatCode="ge" sourceLinked="1"/>
        <c:majorTickMark val="none"/>
        <c:minorTickMark val="none"/>
        <c:tickLblPos val="none"/>
        <c:crossAx val="-549562224"/>
        <c:crosses val="autoZero"/>
        <c:auto val="1"/>
        <c:lblOffset val="100"/>
        <c:baseTimeUnit val="years"/>
      </c:dateAx>
      <c:valAx>
        <c:axId val="-5495622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4956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110.96</c:v>
                </c:pt>
                <c:pt idx="1">
                  <c:v>106.83</c:v>
                </c:pt>
                <c:pt idx="2">
                  <c:v>117.71</c:v>
                </c:pt>
                <c:pt idx="3">
                  <c:v>115.51</c:v>
                </c:pt>
                <c:pt idx="4">
                  <c:v>106.66</c:v>
                </c:pt>
              </c:numCache>
            </c:numRef>
          </c:val>
        </c:ser>
        <c:dLbls>
          <c:showLegendKey val="0"/>
          <c:showVal val="0"/>
          <c:showCatName val="0"/>
          <c:showSerName val="0"/>
          <c:showPercent val="0"/>
          <c:showBubbleSize val="0"/>
        </c:dLbls>
        <c:gapWidth val="150"/>
        <c:axId val="-549573648"/>
        <c:axId val="-54957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549573648"/>
        <c:axId val="-549577456"/>
      </c:lineChart>
      <c:dateAx>
        <c:axId val="-549573648"/>
        <c:scaling>
          <c:orientation val="minMax"/>
        </c:scaling>
        <c:delete val="1"/>
        <c:axPos val="b"/>
        <c:numFmt formatCode="ge" sourceLinked="1"/>
        <c:majorTickMark val="none"/>
        <c:minorTickMark val="none"/>
        <c:tickLblPos val="none"/>
        <c:crossAx val="-549577456"/>
        <c:crosses val="autoZero"/>
        <c:auto val="1"/>
        <c:lblOffset val="100"/>
        <c:baseTimeUnit val="years"/>
      </c:dateAx>
      <c:valAx>
        <c:axId val="-549577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9573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100.19</c:v>
                </c:pt>
                <c:pt idx="1">
                  <c:v>104.02</c:v>
                </c:pt>
                <c:pt idx="2">
                  <c:v>94.44</c:v>
                </c:pt>
                <c:pt idx="3">
                  <c:v>96.66</c:v>
                </c:pt>
                <c:pt idx="4">
                  <c:v>104.81</c:v>
                </c:pt>
              </c:numCache>
            </c:numRef>
          </c:val>
        </c:ser>
        <c:dLbls>
          <c:showLegendKey val="0"/>
          <c:showVal val="0"/>
          <c:showCatName val="0"/>
          <c:showSerName val="0"/>
          <c:showPercent val="0"/>
          <c:showBubbleSize val="0"/>
        </c:dLbls>
        <c:gapWidth val="150"/>
        <c:axId val="-549569840"/>
        <c:axId val="-549570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549569840"/>
        <c:axId val="-549570928"/>
      </c:lineChart>
      <c:dateAx>
        <c:axId val="-549569840"/>
        <c:scaling>
          <c:orientation val="minMax"/>
        </c:scaling>
        <c:delete val="1"/>
        <c:axPos val="b"/>
        <c:numFmt formatCode="ge" sourceLinked="1"/>
        <c:majorTickMark val="none"/>
        <c:minorTickMark val="none"/>
        <c:tickLblPos val="none"/>
        <c:crossAx val="-549570928"/>
        <c:crosses val="autoZero"/>
        <c:auto val="1"/>
        <c:lblOffset val="100"/>
        <c:baseTimeUnit val="years"/>
      </c:dateAx>
      <c:valAx>
        <c:axId val="-549570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9569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47.32</c:v>
                </c:pt>
                <c:pt idx="1">
                  <c:v>47.01</c:v>
                </c:pt>
                <c:pt idx="2">
                  <c:v>48.13</c:v>
                </c:pt>
                <c:pt idx="3">
                  <c:v>46.36</c:v>
                </c:pt>
                <c:pt idx="4">
                  <c:v>48.59</c:v>
                </c:pt>
              </c:numCache>
            </c:numRef>
          </c:val>
        </c:ser>
        <c:dLbls>
          <c:showLegendKey val="0"/>
          <c:showVal val="0"/>
          <c:showCatName val="0"/>
          <c:showSerName val="0"/>
          <c:showPercent val="0"/>
          <c:showBubbleSize val="0"/>
        </c:dLbls>
        <c:gapWidth val="150"/>
        <c:axId val="-549566576"/>
        <c:axId val="-549567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549566576"/>
        <c:axId val="-549567664"/>
      </c:lineChart>
      <c:dateAx>
        <c:axId val="-549566576"/>
        <c:scaling>
          <c:orientation val="minMax"/>
        </c:scaling>
        <c:delete val="1"/>
        <c:axPos val="b"/>
        <c:numFmt formatCode="ge" sourceLinked="1"/>
        <c:majorTickMark val="none"/>
        <c:minorTickMark val="none"/>
        <c:tickLblPos val="none"/>
        <c:crossAx val="-549567664"/>
        <c:crosses val="autoZero"/>
        <c:auto val="1"/>
        <c:lblOffset val="100"/>
        <c:baseTimeUnit val="years"/>
      </c:dateAx>
      <c:valAx>
        <c:axId val="-549567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956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83.65</c:v>
                </c:pt>
                <c:pt idx="1">
                  <c:v>82.92</c:v>
                </c:pt>
                <c:pt idx="2">
                  <c:v>82.11</c:v>
                </c:pt>
                <c:pt idx="3">
                  <c:v>83.32</c:v>
                </c:pt>
                <c:pt idx="4">
                  <c:v>79.900000000000006</c:v>
                </c:pt>
              </c:numCache>
            </c:numRef>
          </c:val>
        </c:ser>
        <c:dLbls>
          <c:showLegendKey val="0"/>
          <c:showVal val="0"/>
          <c:showCatName val="0"/>
          <c:showSerName val="0"/>
          <c:showPercent val="0"/>
          <c:showBubbleSize val="0"/>
        </c:dLbls>
        <c:gapWidth val="150"/>
        <c:axId val="-549565488"/>
        <c:axId val="-469909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549565488"/>
        <c:axId val="-469909888"/>
      </c:lineChart>
      <c:dateAx>
        <c:axId val="-549565488"/>
        <c:scaling>
          <c:orientation val="minMax"/>
        </c:scaling>
        <c:delete val="1"/>
        <c:axPos val="b"/>
        <c:numFmt formatCode="ge" sourceLinked="1"/>
        <c:majorTickMark val="none"/>
        <c:minorTickMark val="none"/>
        <c:tickLblPos val="none"/>
        <c:crossAx val="-469909888"/>
        <c:crosses val="autoZero"/>
        <c:auto val="1"/>
        <c:lblOffset val="100"/>
        <c:baseTimeUnit val="years"/>
      </c:dateAx>
      <c:valAx>
        <c:axId val="-469909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9565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H87" sqref="BH87"/>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81" t="str">
        <f>データ!H6</f>
        <v>高知県　四万十市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82" t="s">
        <v>1</v>
      </c>
      <c r="C7" s="83"/>
      <c r="D7" s="83"/>
      <c r="E7" s="83"/>
      <c r="F7" s="83"/>
      <c r="G7" s="83"/>
      <c r="H7" s="83"/>
      <c r="I7" s="84"/>
      <c r="J7" s="82" t="s">
        <v>2</v>
      </c>
      <c r="K7" s="83"/>
      <c r="L7" s="83"/>
      <c r="M7" s="83"/>
      <c r="N7" s="83"/>
      <c r="O7" s="83"/>
      <c r="P7" s="83"/>
      <c r="Q7" s="84"/>
      <c r="R7" s="82" t="s">
        <v>3</v>
      </c>
      <c r="S7" s="83"/>
      <c r="T7" s="83"/>
      <c r="U7" s="83"/>
      <c r="V7" s="83"/>
      <c r="W7" s="83"/>
      <c r="X7" s="83"/>
      <c r="Y7" s="84"/>
      <c r="Z7" s="82" t="s">
        <v>4</v>
      </c>
      <c r="AA7" s="83"/>
      <c r="AB7" s="83"/>
      <c r="AC7" s="83"/>
      <c r="AD7" s="83"/>
      <c r="AE7" s="83"/>
      <c r="AF7" s="83"/>
      <c r="AG7" s="84"/>
      <c r="AH7" s="3"/>
      <c r="AI7" s="82" t="s">
        <v>5</v>
      </c>
      <c r="AJ7" s="83"/>
      <c r="AK7" s="83"/>
      <c r="AL7" s="83"/>
      <c r="AM7" s="83"/>
      <c r="AN7" s="83"/>
      <c r="AO7" s="83"/>
      <c r="AP7" s="84"/>
      <c r="AQ7" s="71" t="s">
        <v>6</v>
      </c>
      <c r="AR7" s="71"/>
      <c r="AS7" s="71"/>
      <c r="AT7" s="71"/>
      <c r="AU7" s="71"/>
      <c r="AV7" s="71"/>
      <c r="AW7" s="71"/>
      <c r="AX7" s="71"/>
      <c r="AY7" s="71" t="s">
        <v>7</v>
      </c>
      <c r="AZ7" s="71"/>
      <c r="BA7" s="71"/>
      <c r="BB7" s="71"/>
      <c r="BC7" s="71"/>
      <c r="BD7" s="71"/>
      <c r="BE7" s="71"/>
      <c r="BF7" s="71"/>
      <c r="BG7" s="3"/>
      <c r="BH7" s="3"/>
      <c r="BI7" s="3"/>
      <c r="BJ7" s="3"/>
      <c r="BK7" s="3"/>
      <c r="BL7" s="4" t="s">
        <v>8</v>
      </c>
      <c r="BM7" s="5"/>
      <c r="BN7" s="5"/>
      <c r="BO7" s="5"/>
      <c r="BP7" s="5"/>
      <c r="BQ7" s="5"/>
      <c r="BR7" s="5"/>
      <c r="BS7" s="5"/>
      <c r="BT7" s="5"/>
      <c r="BU7" s="5"/>
      <c r="BV7" s="5"/>
      <c r="BW7" s="5"/>
      <c r="BX7" s="5"/>
      <c r="BY7" s="6"/>
    </row>
    <row r="8" spans="1:78" ht="18.75" customHeight="1">
      <c r="A8" s="2"/>
      <c r="B8" s="74" t="str">
        <f>データ!I6</f>
        <v>法適用</v>
      </c>
      <c r="C8" s="75"/>
      <c r="D8" s="75"/>
      <c r="E8" s="75"/>
      <c r="F8" s="75"/>
      <c r="G8" s="75"/>
      <c r="H8" s="75"/>
      <c r="I8" s="76"/>
      <c r="J8" s="74" t="str">
        <f>データ!J6</f>
        <v>水道事業</v>
      </c>
      <c r="K8" s="75"/>
      <c r="L8" s="75"/>
      <c r="M8" s="75"/>
      <c r="N8" s="75"/>
      <c r="O8" s="75"/>
      <c r="P8" s="75"/>
      <c r="Q8" s="76"/>
      <c r="R8" s="74" t="str">
        <f>データ!K6</f>
        <v>末端給水事業</v>
      </c>
      <c r="S8" s="75"/>
      <c r="T8" s="75"/>
      <c r="U8" s="75"/>
      <c r="V8" s="75"/>
      <c r="W8" s="75"/>
      <c r="X8" s="75"/>
      <c r="Y8" s="76"/>
      <c r="Z8" s="74" t="str">
        <f>データ!L6</f>
        <v>A6</v>
      </c>
      <c r="AA8" s="75"/>
      <c r="AB8" s="75"/>
      <c r="AC8" s="75"/>
      <c r="AD8" s="75"/>
      <c r="AE8" s="75"/>
      <c r="AF8" s="75"/>
      <c r="AG8" s="76"/>
      <c r="AH8" s="3"/>
      <c r="AI8" s="77">
        <f>データ!Q6</f>
        <v>35006</v>
      </c>
      <c r="AJ8" s="78"/>
      <c r="AK8" s="78"/>
      <c r="AL8" s="78"/>
      <c r="AM8" s="78"/>
      <c r="AN8" s="78"/>
      <c r="AO8" s="78"/>
      <c r="AP8" s="79"/>
      <c r="AQ8" s="57">
        <f>データ!R6</f>
        <v>632.29</v>
      </c>
      <c r="AR8" s="57"/>
      <c r="AS8" s="57"/>
      <c r="AT8" s="57"/>
      <c r="AU8" s="57"/>
      <c r="AV8" s="57"/>
      <c r="AW8" s="57"/>
      <c r="AX8" s="57"/>
      <c r="AY8" s="57">
        <f>データ!S6</f>
        <v>55.36</v>
      </c>
      <c r="AZ8" s="57"/>
      <c r="BA8" s="57"/>
      <c r="BB8" s="57"/>
      <c r="BC8" s="57"/>
      <c r="BD8" s="57"/>
      <c r="BE8" s="57"/>
      <c r="BF8" s="57"/>
      <c r="BG8" s="3"/>
      <c r="BH8" s="3"/>
      <c r="BI8" s="3"/>
      <c r="BJ8" s="3"/>
      <c r="BK8" s="3"/>
      <c r="BL8" s="69" t="s">
        <v>9</v>
      </c>
      <c r="BM8" s="70"/>
      <c r="BN8" s="7" t="s">
        <v>10</v>
      </c>
      <c r="BO8" s="8"/>
      <c r="BP8" s="8"/>
      <c r="BQ8" s="8"/>
      <c r="BR8" s="8"/>
      <c r="BS8" s="8"/>
      <c r="BT8" s="8"/>
      <c r="BU8" s="8"/>
      <c r="BV8" s="8"/>
      <c r="BW8" s="8"/>
      <c r="BX8" s="8"/>
      <c r="BY8" s="9"/>
    </row>
    <row r="9" spans="1:78" ht="18.75" customHeight="1">
      <c r="A9" s="2"/>
      <c r="B9" s="71" t="s">
        <v>11</v>
      </c>
      <c r="C9" s="71"/>
      <c r="D9" s="71"/>
      <c r="E9" s="71"/>
      <c r="F9" s="71"/>
      <c r="G9" s="71"/>
      <c r="H9" s="71"/>
      <c r="I9" s="71"/>
      <c r="J9" s="71" t="s">
        <v>12</v>
      </c>
      <c r="K9" s="71"/>
      <c r="L9" s="71"/>
      <c r="M9" s="71"/>
      <c r="N9" s="71"/>
      <c r="O9" s="71"/>
      <c r="P9" s="71"/>
      <c r="Q9" s="71"/>
      <c r="R9" s="71" t="s">
        <v>13</v>
      </c>
      <c r="S9" s="71"/>
      <c r="T9" s="71"/>
      <c r="U9" s="71"/>
      <c r="V9" s="71"/>
      <c r="W9" s="71"/>
      <c r="X9" s="71"/>
      <c r="Y9" s="71"/>
      <c r="Z9" s="71" t="s">
        <v>14</v>
      </c>
      <c r="AA9" s="71"/>
      <c r="AB9" s="71"/>
      <c r="AC9" s="71"/>
      <c r="AD9" s="71"/>
      <c r="AE9" s="71"/>
      <c r="AF9" s="71"/>
      <c r="AG9" s="71"/>
      <c r="AH9" s="3"/>
      <c r="AI9" s="71" t="s">
        <v>15</v>
      </c>
      <c r="AJ9" s="71"/>
      <c r="AK9" s="71"/>
      <c r="AL9" s="71"/>
      <c r="AM9" s="71"/>
      <c r="AN9" s="71"/>
      <c r="AO9" s="71"/>
      <c r="AP9" s="71"/>
      <c r="AQ9" s="71" t="s">
        <v>16</v>
      </c>
      <c r="AR9" s="71"/>
      <c r="AS9" s="71"/>
      <c r="AT9" s="71"/>
      <c r="AU9" s="71"/>
      <c r="AV9" s="71"/>
      <c r="AW9" s="71"/>
      <c r="AX9" s="71"/>
      <c r="AY9" s="71" t="s">
        <v>17</v>
      </c>
      <c r="AZ9" s="71"/>
      <c r="BA9" s="71"/>
      <c r="BB9" s="71"/>
      <c r="BC9" s="71"/>
      <c r="BD9" s="71"/>
      <c r="BE9" s="71"/>
      <c r="BF9" s="71"/>
      <c r="BG9" s="3"/>
      <c r="BH9" s="3"/>
      <c r="BI9" s="3"/>
      <c r="BJ9" s="3"/>
      <c r="BK9" s="3"/>
      <c r="BL9" s="72" t="s">
        <v>18</v>
      </c>
      <c r="BM9" s="73"/>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41.53</v>
      </c>
      <c r="K10" s="57"/>
      <c r="L10" s="57"/>
      <c r="M10" s="57"/>
      <c r="N10" s="57"/>
      <c r="O10" s="57"/>
      <c r="P10" s="57"/>
      <c r="Q10" s="57"/>
      <c r="R10" s="57">
        <f>データ!O6</f>
        <v>71.89</v>
      </c>
      <c r="S10" s="57"/>
      <c r="T10" s="57"/>
      <c r="U10" s="57"/>
      <c r="V10" s="57"/>
      <c r="W10" s="57"/>
      <c r="X10" s="57"/>
      <c r="Y10" s="57"/>
      <c r="Z10" s="65">
        <f>データ!P6</f>
        <v>1954</v>
      </c>
      <c r="AA10" s="65"/>
      <c r="AB10" s="65"/>
      <c r="AC10" s="65"/>
      <c r="AD10" s="65"/>
      <c r="AE10" s="65"/>
      <c r="AF10" s="65"/>
      <c r="AG10" s="65"/>
      <c r="AH10" s="2"/>
      <c r="AI10" s="65">
        <f>データ!T6</f>
        <v>24936</v>
      </c>
      <c r="AJ10" s="65"/>
      <c r="AK10" s="65"/>
      <c r="AL10" s="65"/>
      <c r="AM10" s="65"/>
      <c r="AN10" s="65"/>
      <c r="AO10" s="65"/>
      <c r="AP10" s="65"/>
      <c r="AQ10" s="57">
        <f>データ!U6</f>
        <v>22.5</v>
      </c>
      <c r="AR10" s="57"/>
      <c r="AS10" s="57"/>
      <c r="AT10" s="57"/>
      <c r="AU10" s="57"/>
      <c r="AV10" s="57"/>
      <c r="AW10" s="57"/>
      <c r="AX10" s="57"/>
      <c r="AY10" s="57">
        <f>データ!V6</f>
        <v>1108.27</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105</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66"/>
      <c r="BM34" s="67"/>
      <c r="BN34" s="67"/>
      <c r="BO34" s="67"/>
      <c r="BP34" s="67"/>
      <c r="BQ34" s="67"/>
      <c r="BR34" s="67"/>
      <c r="BS34" s="67"/>
      <c r="BT34" s="67"/>
      <c r="BU34" s="67"/>
      <c r="BV34" s="67"/>
      <c r="BW34" s="67"/>
      <c r="BX34" s="67"/>
      <c r="BY34" s="67"/>
      <c r="BZ34" s="68"/>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6"/>
      <c r="BM44" s="67"/>
      <c r="BN44" s="67"/>
      <c r="BO44" s="67"/>
      <c r="BP44" s="67"/>
      <c r="BQ44" s="67"/>
      <c r="BR44" s="67"/>
      <c r="BS44" s="67"/>
      <c r="BT44" s="67"/>
      <c r="BU44" s="67"/>
      <c r="BV44" s="67"/>
      <c r="BW44" s="67"/>
      <c r="BX44" s="67"/>
      <c r="BY44" s="67"/>
      <c r="BZ44" s="68"/>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6" t="s">
        <v>49</v>
      </c>
      <c r="I3" s="87"/>
      <c r="J3" s="87"/>
      <c r="K3" s="87"/>
      <c r="L3" s="87"/>
      <c r="M3" s="87"/>
      <c r="N3" s="87"/>
      <c r="O3" s="87"/>
      <c r="P3" s="87"/>
      <c r="Q3" s="87"/>
      <c r="R3" s="87"/>
      <c r="S3" s="87"/>
      <c r="T3" s="87"/>
      <c r="U3" s="87"/>
      <c r="V3" s="88"/>
      <c r="W3" s="92" t="s">
        <v>50</v>
      </c>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t="s">
        <v>51</v>
      </c>
      <c r="DH3" s="85"/>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row>
    <row r="4" spans="1:143">
      <c r="A4" s="26" t="s">
        <v>52</v>
      </c>
      <c r="B4" s="28"/>
      <c r="C4" s="28"/>
      <c r="D4" s="28"/>
      <c r="E4" s="28"/>
      <c r="F4" s="28"/>
      <c r="G4" s="28"/>
      <c r="H4" s="89"/>
      <c r="I4" s="90"/>
      <c r="J4" s="90"/>
      <c r="K4" s="90"/>
      <c r="L4" s="90"/>
      <c r="M4" s="90"/>
      <c r="N4" s="90"/>
      <c r="O4" s="90"/>
      <c r="P4" s="90"/>
      <c r="Q4" s="90"/>
      <c r="R4" s="90"/>
      <c r="S4" s="90"/>
      <c r="T4" s="90"/>
      <c r="U4" s="90"/>
      <c r="V4" s="91"/>
      <c r="W4" s="85" t="s">
        <v>53</v>
      </c>
      <c r="X4" s="85"/>
      <c r="Y4" s="85"/>
      <c r="Z4" s="85"/>
      <c r="AA4" s="85"/>
      <c r="AB4" s="85"/>
      <c r="AC4" s="85"/>
      <c r="AD4" s="85"/>
      <c r="AE4" s="85"/>
      <c r="AF4" s="85"/>
      <c r="AG4" s="85"/>
      <c r="AH4" s="85" t="s">
        <v>54</v>
      </c>
      <c r="AI4" s="85"/>
      <c r="AJ4" s="85"/>
      <c r="AK4" s="85"/>
      <c r="AL4" s="85"/>
      <c r="AM4" s="85"/>
      <c r="AN4" s="85"/>
      <c r="AO4" s="85"/>
      <c r="AP4" s="85"/>
      <c r="AQ4" s="85"/>
      <c r="AR4" s="85"/>
      <c r="AS4" s="85" t="s">
        <v>55</v>
      </c>
      <c r="AT4" s="85"/>
      <c r="AU4" s="85"/>
      <c r="AV4" s="85"/>
      <c r="AW4" s="85"/>
      <c r="AX4" s="85"/>
      <c r="AY4" s="85"/>
      <c r="AZ4" s="85"/>
      <c r="BA4" s="85"/>
      <c r="BB4" s="85"/>
      <c r="BC4" s="85"/>
      <c r="BD4" s="85" t="s">
        <v>56</v>
      </c>
      <c r="BE4" s="85"/>
      <c r="BF4" s="85"/>
      <c r="BG4" s="85"/>
      <c r="BH4" s="85"/>
      <c r="BI4" s="85"/>
      <c r="BJ4" s="85"/>
      <c r="BK4" s="85"/>
      <c r="BL4" s="85"/>
      <c r="BM4" s="85"/>
      <c r="BN4" s="85"/>
      <c r="BO4" s="85" t="s">
        <v>57</v>
      </c>
      <c r="BP4" s="85"/>
      <c r="BQ4" s="85"/>
      <c r="BR4" s="85"/>
      <c r="BS4" s="85"/>
      <c r="BT4" s="85"/>
      <c r="BU4" s="85"/>
      <c r="BV4" s="85"/>
      <c r="BW4" s="85"/>
      <c r="BX4" s="85"/>
      <c r="BY4" s="85"/>
      <c r="BZ4" s="85" t="s">
        <v>58</v>
      </c>
      <c r="CA4" s="85"/>
      <c r="CB4" s="85"/>
      <c r="CC4" s="85"/>
      <c r="CD4" s="85"/>
      <c r="CE4" s="85"/>
      <c r="CF4" s="85"/>
      <c r="CG4" s="85"/>
      <c r="CH4" s="85"/>
      <c r="CI4" s="85"/>
      <c r="CJ4" s="85"/>
      <c r="CK4" s="85" t="s">
        <v>59</v>
      </c>
      <c r="CL4" s="85"/>
      <c r="CM4" s="85"/>
      <c r="CN4" s="85"/>
      <c r="CO4" s="85"/>
      <c r="CP4" s="85"/>
      <c r="CQ4" s="85"/>
      <c r="CR4" s="85"/>
      <c r="CS4" s="85"/>
      <c r="CT4" s="85"/>
      <c r="CU4" s="85"/>
      <c r="CV4" s="85" t="s">
        <v>60</v>
      </c>
      <c r="CW4" s="85"/>
      <c r="CX4" s="85"/>
      <c r="CY4" s="85"/>
      <c r="CZ4" s="85"/>
      <c r="DA4" s="85"/>
      <c r="DB4" s="85"/>
      <c r="DC4" s="85"/>
      <c r="DD4" s="85"/>
      <c r="DE4" s="85"/>
      <c r="DF4" s="85"/>
      <c r="DG4" s="85" t="s">
        <v>61</v>
      </c>
      <c r="DH4" s="85"/>
      <c r="DI4" s="85"/>
      <c r="DJ4" s="85"/>
      <c r="DK4" s="85"/>
      <c r="DL4" s="85"/>
      <c r="DM4" s="85"/>
      <c r="DN4" s="85"/>
      <c r="DO4" s="85"/>
      <c r="DP4" s="85"/>
      <c r="DQ4" s="85"/>
      <c r="DR4" s="85" t="s">
        <v>62</v>
      </c>
      <c r="DS4" s="85"/>
      <c r="DT4" s="85"/>
      <c r="DU4" s="85"/>
      <c r="DV4" s="85"/>
      <c r="DW4" s="85"/>
      <c r="DX4" s="85"/>
      <c r="DY4" s="85"/>
      <c r="DZ4" s="85"/>
      <c r="EA4" s="85"/>
      <c r="EB4" s="85"/>
      <c r="EC4" s="85" t="s">
        <v>63</v>
      </c>
      <c r="ED4" s="85"/>
      <c r="EE4" s="85"/>
      <c r="EF4" s="85"/>
      <c r="EG4" s="85"/>
      <c r="EH4" s="85"/>
      <c r="EI4" s="85"/>
      <c r="EJ4" s="85"/>
      <c r="EK4" s="85"/>
      <c r="EL4" s="85"/>
      <c r="EM4" s="85"/>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392103</v>
      </c>
      <c r="D6" s="31">
        <f t="shared" si="3"/>
        <v>46</v>
      </c>
      <c r="E6" s="31">
        <f t="shared" si="3"/>
        <v>1</v>
      </c>
      <c r="F6" s="31">
        <f t="shared" si="3"/>
        <v>0</v>
      </c>
      <c r="G6" s="31">
        <f t="shared" si="3"/>
        <v>1</v>
      </c>
      <c r="H6" s="31" t="str">
        <f t="shared" si="3"/>
        <v>高知県　四万十市</v>
      </c>
      <c r="I6" s="31" t="str">
        <f t="shared" si="3"/>
        <v>法適用</v>
      </c>
      <c r="J6" s="31" t="str">
        <f t="shared" si="3"/>
        <v>水道事業</v>
      </c>
      <c r="K6" s="31" t="str">
        <f t="shared" si="3"/>
        <v>末端給水事業</v>
      </c>
      <c r="L6" s="31" t="str">
        <f t="shared" si="3"/>
        <v>A6</v>
      </c>
      <c r="M6" s="32" t="str">
        <f t="shared" si="3"/>
        <v>-</v>
      </c>
      <c r="N6" s="32">
        <f t="shared" si="3"/>
        <v>41.53</v>
      </c>
      <c r="O6" s="32">
        <f t="shared" si="3"/>
        <v>71.89</v>
      </c>
      <c r="P6" s="32">
        <f t="shared" si="3"/>
        <v>1954</v>
      </c>
      <c r="Q6" s="32">
        <f t="shared" si="3"/>
        <v>35006</v>
      </c>
      <c r="R6" s="32">
        <f t="shared" si="3"/>
        <v>632.29</v>
      </c>
      <c r="S6" s="32">
        <f t="shared" si="3"/>
        <v>55.36</v>
      </c>
      <c r="T6" s="32">
        <f t="shared" si="3"/>
        <v>24936</v>
      </c>
      <c r="U6" s="32">
        <f t="shared" si="3"/>
        <v>22.5</v>
      </c>
      <c r="V6" s="32">
        <f t="shared" si="3"/>
        <v>1108.27</v>
      </c>
      <c r="W6" s="33">
        <f>IF(W7="",NA(),W7)</f>
        <v>118.97</v>
      </c>
      <c r="X6" s="33">
        <f t="shared" ref="X6:AF6" si="4">IF(X7="",NA(),X7)</f>
        <v>120.31</v>
      </c>
      <c r="Y6" s="33">
        <f t="shared" si="4"/>
        <v>122.38</v>
      </c>
      <c r="Z6" s="33">
        <f t="shared" si="4"/>
        <v>117.77</v>
      </c>
      <c r="AA6" s="33">
        <f t="shared" si="4"/>
        <v>110.29</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322.83999999999997</v>
      </c>
      <c r="AT6" s="33">
        <f t="shared" ref="AT6:BB6" si="6">IF(AT7="",NA(),AT7)</f>
        <v>355.76</v>
      </c>
      <c r="AU6" s="33">
        <f t="shared" si="6"/>
        <v>350.77</v>
      </c>
      <c r="AV6" s="33">
        <f t="shared" si="6"/>
        <v>176.02</v>
      </c>
      <c r="AW6" s="33">
        <f t="shared" si="6"/>
        <v>171.08</v>
      </c>
      <c r="AX6" s="33">
        <f t="shared" si="6"/>
        <v>995.5</v>
      </c>
      <c r="AY6" s="33">
        <f t="shared" si="6"/>
        <v>915.5</v>
      </c>
      <c r="AZ6" s="33">
        <f t="shared" si="6"/>
        <v>963.24</v>
      </c>
      <c r="BA6" s="33">
        <f t="shared" si="6"/>
        <v>381.53</v>
      </c>
      <c r="BB6" s="33">
        <f t="shared" si="6"/>
        <v>391.54</v>
      </c>
      <c r="BC6" s="32" t="str">
        <f>IF(BC7="","",IF(BC7="-","【-】","【"&amp;SUBSTITUTE(TEXT(BC7,"#,##0.00"),"-","△")&amp;"】"))</f>
        <v>【262.74】</v>
      </c>
      <c r="BD6" s="33">
        <f>IF(BD7="",NA(),BD7)</f>
        <v>618.27</v>
      </c>
      <c r="BE6" s="33">
        <f t="shared" ref="BE6:BM6" si="7">IF(BE7="",NA(),BE7)</f>
        <v>617.58000000000004</v>
      </c>
      <c r="BF6" s="33">
        <f t="shared" si="7"/>
        <v>601.61</v>
      </c>
      <c r="BG6" s="33">
        <f t="shared" si="7"/>
        <v>600.76</v>
      </c>
      <c r="BH6" s="33">
        <f t="shared" si="7"/>
        <v>590.34</v>
      </c>
      <c r="BI6" s="33">
        <f t="shared" si="7"/>
        <v>414.59</v>
      </c>
      <c r="BJ6" s="33">
        <f t="shared" si="7"/>
        <v>404.78</v>
      </c>
      <c r="BK6" s="33">
        <f t="shared" si="7"/>
        <v>400.38</v>
      </c>
      <c r="BL6" s="33">
        <f t="shared" si="7"/>
        <v>393.27</v>
      </c>
      <c r="BM6" s="33">
        <f t="shared" si="7"/>
        <v>386.97</v>
      </c>
      <c r="BN6" s="32" t="str">
        <f>IF(BN7="","",IF(BN7="-","【-】","【"&amp;SUBSTITUTE(TEXT(BN7,"#,##0.00"),"-","△")&amp;"】"))</f>
        <v>【276.38】</v>
      </c>
      <c r="BO6" s="33">
        <f>IF(BO7="",NA(),BO7)</f>
        <v>110.96</v>
      </c>
      <c r="BP6" s="33">
        <f t="shared" ref="BP6:BX6" si="8">IF(BP7="",NA(),BP7)</f>
        <v>106.83</v>
      </c>
      <c r="BQ6" s="33">
        <f t="shared" si="8"/>
        <v>117.71</v>
      </c>
      <c r="BR6" s="33">
        <f t="shared" si="8"/>
        <v>115.51</v>
      </c>
      <c r="BS6" s="33">
        <f t="shared" si="8"/>
        <v>106.66</v>
      </c>
      <c r="BT6" s="33">
        <f t="shared" si="8"/>
        <v>97.71</v>
      </c>
      <c r="BU6" s="33">
        <f t="shared" si="8"/>
        <v>98.07</v>
      </c>
      <c r="BV6" s="33">
        <f t="shared" si="8"/>
        <v>96.56</v>
      </c>
      <c r="BW6" s="33">
        <f t="shared" si="8"/>
        <v>100.47</v>
      </c>
      <c r="BX6" s="33">
        <f t="shared" si="8"/>
        <v>101.72</v>
      </c>
      <c r="BY6" s="32" t="str">
        <f>IF(BY7="","",IF(BY7="-","【-】","【"&amp;SUBSTITUTE(TEXT(BY7,"#,##0.00"),"-","△")&amp;"】"))</f>
        <v>【104.99】</v>
      </c>
      <c r="BZ6" s="33">
        <f>IF(BZ7="",NA(),BZ7)</f>
        <v>100.19</v>
      </c>
      <c r="CA6" s="33">
        <f t="shared" ref="CA6:CI6" si="9">IF(CA7="",NA(),CA7)</f>
        <v>104.02</v>
      </c>
      <c r="CB6" s="33">
        <f t="shared" si="9"/>
        <v>94.44</v>
      </c>
      <c r="CC6" s="33">
        <f t="shared" si="9"/>
        <v>96.66</v>
      </c>
      <c r="CD6" s="33">
        <f t="shared" si="9"/>
        <v>104.81</v>
      </c>
      <c r="CE6" s="33">
        <f t="shared" si="9"/>
        <v>173.56</v>
      </c>
      <c r="CF6" s="33">
        <f t="shared" si="9"/>
        <v>172.26</v>
      </c>
      <c r="CG6" s="33">
        <f t="shared" si="9"/>
        <v>177.14</v>
      </c>
      <c r="CH6" s="33">
        <f t="shared" si="9"/>
        <v>169.82</v>
      </c>
      <c r="CI6" s="33">
        <f t="shared" si="9"/>
        <v>168.2</v>
      </c>
      <c r="CJ6" s="32" t="str">
        <f>IF(CJ7="","",IF(CJ7="-","【-】","【"&amp;SUBSTITUTE(TEXT(CJ7,"#,##0.00"),"-","△")&amp;"】"))</f>
        <v>【163.72】</v>
      </c>
      <c r="CK6" s="33">
        <f>IF(CK7="",NA(),CK7)</f>
        <v>47.32</v>
      </c>
      <c r="CL6" s="33">
        <f t="shared" ref="CL6:CT6" si="10">IF(CL7="",NA(),CL7)</f>
        <v>47.01</v>
      </c>
      <c r="CM6" s="33">
        <f t="shared" si="10"/>
        <v>48.13</v>
      </c>
      <c r="CN6" s="33">
        <f t="shared" si="10"/>
        <v>46.36</v>
      </c>
      <c r="CO6" s="33">
        <f t="shared" si="10"/>
        <v>48.59</v>
      </c>
      <c r="CP6" s="33">
        <f t="shared" si="10"/>
        <v>55.84</v>
      </c>
      <c r="CQ6" s="33">
        <f t="shared" si="10"/>
        <v>55.68</v>
      </c>
      <c r="CR6" s="33">
        <f t="shared" si="10"/>
        <v>55.64</v>
      </c>
      <c r="CS6" s="33">
        <f t="shared" si="10"/>
        <v>55.13</v>
      </c>
      <c r="CT6" s="33">
        <f t="shared" si="10"/>
        <v>54.77</v>
      </c>
      <c r="CU6" s="32" t="str">
        <f>IF(CU7="","",IF(CU7="-","【-】","【"&amp;SUBSTITUTE(TEXT(CU7,"#,##0.00"),"-","△")&amp;"】"))</f>
        <v>【59.76】</v>
      </c>
      <c r="CV6" s="33">
        <f>IF(CV7="",NA(),CV7)</f>
        <v>83.65</v>
      </c>
      <c r="CW6" s="33">
        <f t="shared" ref="CW6:DE6" si="11">IF(CW7="",NA(),CW7)</f>
        <v>82.92</v>
      </c>
      <c r="CX6" s="33">
        <f t="shared" si="11"/>
        <v>82.11</v>
      </c>
      <c r="CY6" s="33">
        <f t="shared" si="11"/>
        <v>83.32</v>
      </c>
      <c r="CZ6" s="33">
        <f t="shared" si="11"/>
        <v>79.900000000000006</v>
      </c>
      <c r="DA6" s="33">
        <f t="shared" si="11"/>
        <v>83.11</v>
      </c>
      <c r="DB6" s="33">
        <f t="shared" si="11"/>
        <v>83.18</v>
      </c>
      <c r="DC6" s="33">
        <f t="shared" si="11"/>
        <v>83.09</v>
      </c>
      <c r="DD6" s="33">
        <f t="shared" si="11"/>
        <v>83</v>
      </c>
      <c r="DE6" s="33">
        <f t="shared" si="11"/>
        <v>82.89</v>
      </c>
      <c r="DF6" s="32" t="str">
        <f>IF(DF7="","",IF(DF7="-","【-】","【"&amp;SUBSTITUTE(TEXT(DF7,"#,##0.00"),"-","△")&amp;"】"))</f>
        <v>【89.95】</v>
      </c>
      <c r="DG6" s="33">
        <f>IF(DG7="",NA(),DG7)</f>
        <v>38.68</v>
      </c>
      <c r="DH6" s="33">
        <f t="shared" ref="DH6:DP6" si="12">IF(DH7="",NA(),DH7)</f>
        <v>39.71</v>
      </c>
      <c r="DI6" s="33">
        <f t="shared" si="12"/>
        <v>40.64</v>
      </c>
      <c r="DJ6" s="33">
        <f t="shared" si="12"/>
        <v>48.79</v>
      </c>
      <c r="DK6" s="33">
        <f t="shared" si="12"/>
        <v>49.68</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25.29</v>
      </c>
      <c r="DS6" s="33">
        <f t="shared" ref="DS6:EA6" si="13">IF(DS7="",NA(),DS7)</f>
        <v>26.68</v>
      </c>
      <c r="DT6" s="33">
        <f t="shared" si="13"/>
        <v>27.09</v>
      </c>
      <c r="DU6" s="33">
        <f t="shared" si="13"/>
        <v>28.55</v>
      </c>
      <c r="DV6" s="33">
        <f t="shared" si="13"/>
        <v>29.34</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0.37</v>
      </c>
      <c r="ED6" s="33">
        <f t="shared" ref="ED6:EL6" si="14">IF(ED7="",NA(),ED7)</f>
        <v>0.83</v>
      </c>
      <c r="EE6" s="33">
        <f t="shared" si="14"/>
        <v>0.78</v>
      </c>
      <c r="EF6" s="33">
        <f t="shared" si="14"/>
        <v>0.56999999999999995</v>
      </c>
      <c r="EG6" s="33">
        <f t="shared" si="14"/>
        <v>0.49</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392103</v>
      </c>
      <c r="D7" s="35">
        <v>46</v>
      </c>
      <c r="E7" s="35">
        <v>1</v>
      </c>
      <c r="F7" s="35">
        <v>0</v>
      </c>
      <c r="G7" s="35">
        <v>1</v>
      </c>
      <c r="H7" s="35" t="s">
        <v>93</v>
      </c>
      <c r="I7" s="35" t="s">
        <v>94</v>
      </c>
      <c r="J7" s="35" t="s">
        <v>95</v>
      </c>
      <c r="K7" s="35" t="s">
        <v>96</v>
      </c>
      <c r="L7" s="35" t="s">
        <v>97</v>
      </c>
      <c r="M7" s="36" t="s">
        <v>98</v>
      </c>
      <c r="N7" s="36">
        <v>41.53</v>
      </c>
      <c r="O7" s="36">
        <v>71.89</v>
      </c>
      <c r="P7" s="36">
        <v>1954</v>
      </c>
      <c r="Q7" s="36">
        <v>35006</v>
      </c>
      <c r="R7" s="36">
        <v>632.29</v>
      </c>
      <c r="S7" s="36">
        <v>55.36</v>
      </c>
      <c r="T7" s="36">
        <v>24936</v>
      </c>
      <c r="U7" s="36">
        <v>22.5</v>
      </c>
      <c r="V7" s="36">
        <v>1108.27</v>
      </c>
      <c r="W7" s="36">
        <v>118.97</v>
      </c>
      <c r="X7" s="36">
        <v>120.31</v>
      </c>
      <c r="Y7" s="36">
        <v>122.38</v>
      </c>
      <c r="Z7" s="36">
        <v>117.77</v>
      </c>
      <c r="AA7" s="36">
        <v>110.29</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322.83999999999997</v>
      </c>
      <c r="AT7" s="36">
        <v>355.76</v>
      </c>
      <c r="AU7" s="36">
        <v>350.77</v>
      </c>
      <c r="AV7" s="36">
        <v>176.02</v>
      </c>
      <c r="AW7" s="36">
        <v>171.08</v>
      </c>
      <c r="AX7" s="36">
        <v>995.5</v>
      </c>
      <c r="AY7" s="36">
        <v>915.5</v>
      </c>
      <c r="AZ7" s="36">
        <v>963.24</v>
      </c>
      <c r="BA7" s="36">
        <v>381.53</v>
      </c>
      <c r="BB7" s="36">
        <v>391.54</v>
      </c>
      <c r="BC7" s="36">
        <v>262.74</v>
      </c>
      <c r="BD7" s="36">
        <v>618.27</v>
      </c>
      <c r="BE7" s="36">
        <v>617.58000000000004</v>
      </c>
      <c r="BF7" s="36">
        <v>601.61</v>
      </c>
      <c r="BG7" s="36">
        <v>600.76</v>
      </c>
      <c r="BH7" s="36">
        <v>590.34</v>
      </c>
      <c r="BI7" s="36">
        <v>414.59</v>
      </c>
      <c r="BJ7" s="36">
        <v>404.78</v>
      </c>
      <c r="BK7" s="36">
        <v>400.38</v>
      </c>
      <c r="BL7" s="36">
        <v>393.27</v>
      </c>
      <c r="BM7" s="36">
        <v>386.97</v>
      </c>
      <c r="BN7" s="36">
        <v>276.38</v>
      </c>
      <c r="BO7" s="36">
        <v>110.96</v>
      </c>
      <c r="BP7" s="36">
        <v>106.83</v>
      </c>
      <c r="BQ7" s="36">
        <v>117.71</v>
      </c>
      <c r="BR7" s="36">
        <v>115.51</v>
      </c>
      <c r="BS7" s="36">
        <v>106.66</v>
      </c>
      <c r="BT7" s="36">
        <v>97.71</v>
      </c>
      <c r="BU7" s="36">
        <v>98.07</v>
      </c>
      <c r="BV7" s="36">
        <v>96.56</v>
      </c>
      <c r="BW7" s="36">
        <v>100.47</v>
      </c>
      <c r="BX7" s="36">
        <v>101.72</v>
      </c>
      <c r="BY7" s="36">
        <v>104.99</v>
      </c>
      <c r="BZ7" s="36">
        <v>100.19</v>
      </c>
      <c r="CA7" s="36">
        <v>104.02</v>
      </c>
      <c r="CB7" s="36">
        <v>94.44</v>
      </c>
      <c r="CC7" s="36">
        <v>96.66</v>
      </c>
      <c r="CD7" s="36">
        <v>104.81</v>
      </c>
      <c r="CE7" s="36">
        <v>173.56</v>
      </c>
      <c r="CF7" s="36">
        <v>172.26</v>
      </c>
      <c r="CG7" s="36">
        <v>177.14</v>
      </c>
      <c r="CH7" s="36">
        <v>169.82</v>
      </c>
      <c r="CI7" s="36">
        <v>168.2</v>
      </c>
      <c r="CJ7" s="36">
        <v>163.72</v>
      </c>
      <c r="CK7" s="36">
        <v>47.32</v>
      </c>
      <c r="CL7" s="36">
        <v>47.01</v>
      </c>
      <c r="CM7" s="36">
        <v>48.13</v>
      </c>
      <c r="CN7" s="36">
        <v>46.36</v>
      </c>
      <c r="CO7" s="36">
        <v>48.59</v>
      </c>
      <c r="CP7" s="36">
        <v>55.84</v>
      </c>
      <c r="CQ7" s="36">
        <v>55.68</v>
      </c>
      <c r="CR7" s="36">
        <v>55.64</v>
      </c>
      <c r="CS7" s="36">
        <v>55.13</v>
      </c>
      <c r="CT7" s="36">
        <v>54.77</v>
      </c>
      <c r="CU7" s="36">
        <v>59.76</v>
      </c>
      <c r="CV7" s="36">
        <v>83.65</v>
      </c>
      <c r="CW7" s="36">
        <v>82.92</v>
      </c>
      <c r="CX7" s="36">
        <v>82.11</v>
      </c>
      <c r="CY7" s="36">
        <v>83.32</v>
      </c>
      <c r="CZ7" s="36">
        <v>79.900000000000006</v>
      </c>
      <c r="DA7" s="36">
        <v>83.11</v>
      </c>
      <c r="DB7" s="36">
        <v>83.18</v>
      </c>
      <c r="DC7" s="36">
        <v>83.09</v>
      </c>
      <c r="DD7" s="36">
        <v>83</v>
      </c>
      <c r="DE7" s="36">
        <v>82.89</v>
      </c>
      <c r="DF7" s="36">
        <v>89.95</v>
      </c>
      <c r="DG7" s="36">
        <v>38.68</v>
      </c>
      <c r="DH7" s="36">
        <v>39.71</v>
      </c>
      <c r="DI7" s="36">
        <v>40.64</v>
      </c>
      <c r="DJ7" s="36">
        <v>48.79</v>
      </c>
      <c r="DK7" s="36">
        <v>49.68</v>
      </c>
      <c r="DL7" s="36">
        <v>37.090000000000003</v>
      </c>
      <c r="DM7" s="36">
        <v>38.07</v>
      </c>
      <c r="DN7" s="36">
        <v>39.06</v>
      </c>
      <c r="DO7" s="36">
        <v>46.66</v>
      </c>
      <c r="DP7" s="36">
        <v>47.46</v>
      </c>
      <c r="DQ7" s="36">
        <v>47.18</v>
      </c>
      <c r="DR7" s="36">
        <v>25.29</v>
      </c>
      <c r="DS7" s="36">
        <v>26.68</v>
      </c>
      <c r="DT7" s="36">
        <v>27.09</v>
      </c>
      <c r="DU7" s="36">
        <v>28.55</v>
      </c>
      <c r="DV7" s="36">
        <v>29.34</v>
      </c>
      <c r="DW7" s="36">
        <v>6.63</v>
      </c>
      <c r="DX7" s="36">
        <v>7.73</v>
      </c>
      <c r="DY7" s="36">
        <v>8.8699999999999992</v>
      </c>
      <c r="DZ7" s="36">
        <v>9.85</v>
      </c>
      <c r="EA7" s="36">
        <v>9.7100000000000009</v>
      </c>
      <c r="EB7" s="36">
        <v>13.18</v>
      </c>
      <c r="EC7" s="36">
        <v>0.37</v>
      </c>
      <c r="ED7" s="36">
        <v>0.83</v>
      </c>
      <c r="EE7" s="36">
        <v>0.78</v>
      </c>
      <c r="EF7" s="36">
        <v>0.56999999999999995</v>
      </c>
      <c r="EG7" s="36">
        <v>0.49</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ryokinuser</cp:lastModifiedBy>
  <cp:lastPrinted>2017-02-09T05:52:00Z</cp:lastPrinted>
  <dcterms:created xsi:type="dcterms:W3CDTF">2017-02-01T08:48:47Z</dcterms:created>
  <dcterms:modified xsi:type="dcterms:W3CDTF">2017-02-09T06:00:06Z</dcterms:modified>
  <cp:category/>
</cp:coreProperties>
</file>