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AY8" i="4"/>
  <c r="AQ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<sst xmlns="http://schemas.openxmlformats.org/spreadsheetml/2006/main" count="217" uniqueCount="107">
  <si>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</si>
  <si>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</si>
  <si>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</si>
  <si>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</si>
  <si>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</si>
  <si>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</si>
  <si>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</si>
  <si>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</si>
  <si>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</si>
  <si>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</si>
  <si>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</si>
  <si>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</si>
  <si>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</si>
  <si>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</si>
  <si>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</si>
  <si>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</si>
  <si>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</si>
  <si>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</si>
  <si>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</si>
  <si>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</si>
  <si>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</si>
  <si>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</si>
  <si>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</si>
  <si>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</si>
  <si>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</si>
  <si>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</si>
  <si>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</si>
  <si>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</si>
  <si>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</si>
  <si>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</si>
  <si>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</si>
  <si>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</si>
  <si>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</si>
  <si>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</si>
  <si>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</si>
  <si>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</si>
  <si>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</si>
  <si>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</si>
  <si>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</si>
  <si>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</si>
  <si>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</si>
  <si>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</si>
  <si>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</si>
  <si>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</si>
  <si>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</si>
  <si>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</si>
  <si>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</si>
  <si>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</si>
  <si>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</si>
  <si>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</si>
  <si>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</si>
  <si>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</si>
  <si>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</si>
  <si>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</si>
  <si>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</si>
  <si>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</si>
  <si>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</si>
  <si>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</si>
  <si>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</si>
  <si>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</si>
  <si>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</si>
  <si>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</si>
  <si>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</si>
  <si>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</si>
  <si>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</si>
  <si>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</si>
  <si>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</si>
  <si>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</si>
  <si>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</si>
  <si>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</si>
  <si>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</si>
  <si>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</si>
  <si>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</si>
  <si>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</si>
  <si>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</si>
  <si>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</si>
  <si>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</si>
  <si>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</si>
  <si>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</si>
  <si>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</si>
  <si>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</si>
  <si>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</si>
  <si>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</si>
  <si>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</si>
  <si>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</si>
  <si>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</si>
  <si>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</si>
  <si>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</si>
  <si>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</si>
  <si>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</si>
  <si>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</si>
  <si>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</si>
  <si>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</si>
  <si>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四万十町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</si>
  <si>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</si>
  <si>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</si>
  <si>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</si>
  <si>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</si>
  <si>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</si>
  <si>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</si>
  <si>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</si>
  <si>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</si>
  <si>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</si>
  <si>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</si>
  <si>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平成15年から平成17年における建設改良（施設更新）により、主要な施設（取水、浄水場、配水池、基幹管路）の更新が完了している状況である。</t>
    <rPh sb="1" eb="3">
      <t>ヘイセイ</t>
    </rPh>
    <rPh sb="5" eb="6">
      <t>ネン</t>
    </rPh>
    <rPh sb="8" eb="10">
      <t>ヘイセイ</t>
    </rPh>
    <rPh sb="12" eb="13">
      <t>ネン</t>
    </rPh>
    <rPh sb="17" eb="19">
      <t>ケンセツ</t>
    </rPh>
    <rPh sb="19" eb="21">
      <t>カイリョウ</t>
    </rPh>
    <rPh sb="22" eb="24">
      <t>シセツ</t>
    </rPh>
    <rPh sb="24" eb="26">
      <t>コウシン</t>
    </rPh>
    <rPh sb="31" eb="33">
      <t>シュヨウ</t>
    </rPh>
    <rPh sb="34" eb="36">
      <t>シセツ</t>
    </rPh>
    <rPh sb="37" eb="39">
      <t>シュスイ</t>
    </rPh>
    <rPh sb="40" eb="43">
      <t>ジョウスイジョウ</t>
    </rPh>
    <rPh sb="44" eb="47">
      <t>ハイスイチ</t>
    </rPh>
    <rPh sb="48" eb="50">
      <t>キカン</t>
    </rPh>
    <rPh sb="50" eb="52">
      <t>カンロ</t>
    </rPh>
    <rPh sb="54" eb="56">
      <t>コウシン</t>
    </rPh>
    <rPh sb="57" eb="59">
      <t>カンリョウ</t>
    </rPh>
    <rPh sb="63" eb="65">
      <t>ジョウキョウ</t>
    </rPh>
    <phoneticPr fontId="4"/>
  </si>
  <si>
    <t>　施設更新（耐震化等）のために、借入れた企業債の償還負担が大きく、経営を圧迫している。
　主要な施設の更新は完了していることから、今後においては、需要に見合った更新投資とし収支の改善を図っていく。</t>
    <rPh sb="1" eb="3">
      <t>シセツ</t>
    </rPh>
    <rPh sb="3" eb="5">
      <t>コウシン</t>
    </rPh>
    <rPh sb="6" eb="9">
      <t>タイシンカ</t>
    </rPh>
    <rPh sb="9" eb="10">
      <t>トウ</t>
    </rPh>
    <rPh sb="16" eb="18">
      <t>カリイ</t>
    </rPh>
    <rPh sb="20" eb="22">
      <t>キギョウ</t>
    </rPh>
    <rPh sb="22" eb="23">
      <t>サイ</t>
    </rPh>
    <rPh sb="24" eb="26">
      <t>ショウカン</t>
    </rPh>
    <rPh sb="26" eb="28">
      <t>フタン</t>
    </rPh>
    <rPh sb="29" eb="30">
      <t>オオ</t>
    </rPh>
    <rPh sb="33" eb="35">
      <t>ケイエイ</t>
    </rPh>
    <rPh sb="36" eb="38">
      <t>アッパク</t>
    </rPh>
    <rPh sb="45" eb="47">
      <t>シュヨウ</t>
    </rPh>
    <rPh sb="48" eb="50">
      <t>シセツ</t>
    </rPh>
    <rPh sb="51" eb="53">
      <t>コウシン</t>
    </rPh>
    <rPh sb="54" eb="56">
      <t>カンリョウ</t>
    </rPh>
    <rPh sb="65" eb="67">
      <t>コンゴ</t>
    </rPh>
    <rPh sb="73" eb="75">
      <t>ジュヨウ</t>
    </rPh>
    <rPh sb="76" eb="78">
      <t>ミア</t>
    </rPh>
    <rPh sb="80" eb="82">
      <t>コウシン</t>
    </rPh>
    <rPh sb="82" eb="84">
      <t>トウシ</t>
    </rPh>
    <rPh sb="86" eb="88">
      <t>シュウシ</t>
    </rPh>
    <rPh sb="89" eb="91">
      <t>カイゼン</t>
    </rPh>
    <rPh sb="92" eb="93">
      <t>ハカ</t>
    </rPh>
    <phoneticPr fontId="4"/>
  </si>
  <si>
    <t>　経常収支比率、流動化比率、料金回収率については、会計制度の見直しや浄水場浸水被害により特別損失（固定資産除去費）を計上した事による累積欠損金の発生等、H22～25に比べてH26の値が大きく変化している。尚、累積欠損金については、H27に解消している。
　企業債残高対給水収益比率については、平成15年～平成17年に行った建設改良のため借入れた起債残高が大きく、全国平均値を上回った値となっている。
　効率性を現わす施設利用率、有収率については、基幹管路を含む施設が更新済みであり、全国平均値を上回り効率的に運営している。</t>
    <rPh sb="1" eb="3">
      <t>ケイジョウ</t>
    </rPh>
    <rPh sb="3" eb="5">
      <t>シュウシ</t>
    </rPh>
    <rPh sb="5" eb="7">
      <t>ヒリツ</t>
    </rPh>
    <rPh sb="8" eb="11">
      <t>リュウドウカ</t>
    </rPh>
    <rPh sb="11" eb="13">
      <t>ヒリツ</t>
    </rPh>
    <rPh sb="14" eb="16">
      <t>リョウキン</t>
    </rPh>
    <rPh sb="16" eb="18">
      <t>カイシュウ</t>
    </rPh>
    <rPh sb="18" eb="19">
      <t>リツ</t>
    </rPh>
    <rPh sb="25" eb="27">
      <t>カイケイ</t>
    </rPh>
    <rPh sb="27" eb="29">
      <t>セイド</t>
    </rPh>
    <rPh sb="30" eb="32">
      <t>ミナオ</t>
    </rPh>
    <rPh sb="34" eb="36">
      <t>ジョウスイ</t>
    </rPh>
    <rPh sb="36" eb="37">
      <t>ジョウ</t>
    </rPh>
    <rPh sb="37" eb="39">
      <t>シンスイ</t>
    </rPh>
    <rPh sb="39" eb="41">
      <t>ヒガイ</t>
    </rPh>
    <rPh sb="44" eb="46">
      <t>トクベツ</t>
    </rPh>
    <rPh sb="46" eb="48">
      <t>ソンシツ</t>
    </rPh>
    <rPh sb="49" eb="51">
      <t>コテイ</t>
    </rPh>
    <rPh sb="51" eb="53">
      <t>シサン</t>
    </rPh>
    <rPh sb="53" eb="55">
      <t>ジョキョ</t>
    </rPh>
    <rPh sb="55" eb="56">
      <t>ヒ</t>
    </rPh>
    <rPh sb="58" eb="60">
      <t>ケイジョウ</t>
    </rPh>
    <rPh sb="62" eb="63">
      <t>コト</t>
    </rPh>
    <rPh sb="66" eb="68">
      <t>ルイセキ</t>
    </rPh>
    <rPh sb="68" eb="71">
      <t>ケッソンキン</t>
    </rPh>
    <rPh sb="72" eb="74">
      <t>ハッセイ</t>
    </rPh>
    <rPh sb="74" eb="75">
      <t>トウ</t>
    </rPh>
    <rPh sb="83" eb="84">
      <t>クラ</t>
    </rPh>
    <rPh sb="90" eb="91">
      <t>アタイ</t>
    </rPh>
    <rPh sb="92" eb="93">
      <t>オオ</t>
    </rPh>
    <rPh sb="95" eb="97">
      <t>ヘンカ</t>
    </rPh>
    <rPh sb="102" eb="103">
      <t>ナオ</t>
    </rPh>
    <rPh sb="104" eb="106">
      <t>ルイセキ</t>
    </rPh>
    <rPh sb="106" eb="109">
      <t>ケッソンキン</t>
    </rPh>
    <rPh sb="119" eb="121">
      <t>カイショウ</t>
    </rPh>
    <rPh sb="128" eb="130">
      <t>キギョウ</t>
    </rPh>
    <rPh sb="130" eb="131">
      <t>サイ</t>
    </rPh>
    <rPh sb="131" eb="133">
      <t>ザンダカ</t>
    </rPh>
    <rPh sb="133" eb="134">
      <t>タイ</t>
    </rPh>
    <rPh sb="134" eb="136">
      <t>キュウスイ</t>
    </rPh>
    <rPh sb="136" eb="138">
      <t>シュウエキ</t>
    </rPh>
    <rPh sb="138" eb="140">
      <t>ヒリツ</t>
    </rPh>
    <rPh sb="146" eb="148">
      <t>ヘイセイ</t>
    </rPh>
    <rPh sb="150" eb="151">
      <t>ネン</t>
    </rPh>
    <rPh sb="152" eb="154">
      <t>ヘイセイ</t>
    </rPh>
    <rPh sb="156" eb="157">
      <t>ネン</t>
    </rPh>
    <rPh sb="158" eb="159">
      <t>オコナ</t>
    </rPh>
    <rPh sb="161" eb="163">
      <t>ケンセツ</t>
    </rPh>
    <rPh sb="163" eb="165">
      <t>カイリョウ</t>
    </rPh>
    <rPh sb="168" eb="170">
      <t>カリイ</t>
    </rPh>
    <rPh sb="172" eb="174">
      <t>キサイ</t>
    </rPh>
    <rPh sb="174" eb="176">
      <t>ザンダカ</t>
    </rPh>
    <rPh sb="177" eb="178">
      <t>オオ</t>
    </rPh>
    <rPh sb="181" eb="183">
      <t>ゼンコク</t>
    </rPh>
    <rPh sb="183" eb="185">
      <t>ヘイキン</t>
    </rPh>
    <rPh sb="185" eb="186">
      <t>チ</t>
    </rPh>
    <rPh sb="187" eb="189">
      <t>ウワマワ</t>
    </rPh>
    <rPh sb="191" eb="192">
      <t>アタイ</t>
    </rPh>
    <rPh sb="201" eb="204">
      <t>コウリツセイ</t>
    </rPh>
    <rPh sb="205" eb="206">
      <t>アラ</t>
    </rPh>
    <rPh sb="208" eb="210">
      <t>シセツ</t>
    </rPh>
    <rPh sb="210" eb="213">
      <t>リヨウリツ</t>
    </rPh>
    <rPh sb="214" eb="217">
      <t>ユウシュウリツ</t>
    </rPh>
    <rPh sb="223" eb="225">
      <t>キカン</t>
    </rPh>
    <rPh sb="225" eb="227">
      <t>カンロ</t>
    </rPh>
    <rPh sb="228" eb="229">
      <t>フク</t>
    </rPh>
    <rPh sb="230" eb="232">
      <t>シセツ</t>
    </rPh>
    <rPh sb="233" eb="235">
      <t>コウシン</t>
    </rPh>
    <rPh sb="235" eb="236">
      <t>ズ</t>
    </rPh>
    <rPh sb="241" eb="243">
      <t>ゼンコク</t>
    </rPh>
    <rPh sb="243" eb="245">
      <t>ヘイキン</t>
    </rPh>
    <rPh sb="245" eb="246">
      <t>チ</t>
    </rPh>
    <rPh sb="247" eb="249">
      <t>ウワマワ</t>
    </rPh>
    <rPh sb="250" eb="252">
      <t>コウリツ</t>
    </rPh>
    <rPh sb="252" eb="253">
      <t>テキ</t>
    </rPh>
    <rPh sb="254" eb="256">
      <t>ウンエイ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</si>
</sst>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53568"/>
        <c:axId val="3345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0.66</c:v>
                </c:pt>
                <c:pt idx="2">
                  <c:v>0.64</c:v>
                </c:pt>
                <c:pt idx="3">
                  <c:v>0.56000000000000005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53568"/>
        <c:axId val="33455488"/>
      </c:lineChart>
      <c:dateAx>
        <c:axId val="3345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55488"/>
        <c:crosses val="autoZero"/>
        <c:auto val="1"/>
        <c:lblOffset val="100"/>
        <c:baseTimeUnit val="years"/>
      </c:dateAx>
      <c:valAx>
        <c:axId val="3345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45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71.55</c:v>
                </c:pt>
                <c:pt idx="1">
                  <c:v>72.739999999999995</c:v>
                </c:pt>
                <c:pt idx="2">
                  <c:v>75.17</c:v>
                </c:pt>
                <c:pt idx="3">
                  <c:v>68.14</c:v>
                </c:pt>
                <c:pt idx="4">
                  <c:v>67.23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38880"/>
        <c:axId val="10655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49.69</c:v>
                </c:pt>
                <c:pt idx="2">
                  <c:v>49.77</c:v>
                </c:pt>
                <c:pt idx="3">
                  <c:v>49.22</c:v>
                </c:pt>
                <c:pt idx="4">
                  <c:v>49.08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38880"/>
        <c:axId val="106557440"/>
      </c:lineChart>
      <c:dateAx>
        <c:axId val="10653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557440"/>
        <c:crosses val="autoZero"/>
        <c:auto val="1"/>
        <c:lblOffset val="100"/>
        <c:baseTimeUnit val="years"/>
      </c:dateAx>
      <c:valAx>
        <c:axId val="106557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53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89.9</c:v>
                </c:pt>
                <c:pt idx="1">
                  <c:v>90.13</c:v>
                </c:pt>
                <c:pt idx="2">
                  <c:v>87.23</c:v>
                </c:pt>
                <c:pt idx="3">
                  <c:v>89.2</c:v>
                </c:pt>
                <c:pt idx="4">
                  <c:v>87.99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18720"/>
        <c:axId val="10672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80.010000000000005</c:v>
                </c:pt>
                <c:pt idx="2">
                  <c:v>79.98</c:v>
                </c:pt>
                <c:pt idx="3">
                  <c:v>79.48</c:v>
                </c:pt>
                <c:pt idx="4">
                  <c:v>79.3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18720"/>
        <c:axId val="106720640"/>
      </c:lineChart>
      <c:dateAx>
        <c:axId val="106718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720640"/>
        <c:crosses val="autoZero"/>
        <c:auto val="1"/>
        <c:lblOffset val="100"/>
        <c:baseTimeUnit val="years"/>
      </c:dateAx>
      <c:valAx>
        <c:axId val="10672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718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103.62</c:v>
                </c:pt>
                <c:pt idx="1">
                  <c:v>110.44</c:v>
                </c:pt>
                <c:pt idx="2">
                  <c:v>108.97</c:v>
                </c:pt>
                <c:pt idx="3">
                  <c:v>136.46</c:v>
                </c:pt>
                <c:pt idx="4">
                  <c:v>110.74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23360"/>
        <c:axId val="9942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104.95</c:v>
                </c:pt>
                <c:pt idx="2">
                  <c:v>105.53</c:v>
                </c:pt>
                <c:pt idx="3">
                  <c:v>107.2</c:v>
                </c:pt>
                <c:pt idx="4">
                  <c:v>106.62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23360"/>
        <c:axId val="99425280"/>
      </c:lineChart>
      <c:dateAx>
        <c:axId val="9942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25280"/>
        <c:crosses val="autoZero"/>
        <c:auto val="1"/>
        <c:lblOffset val="100"/>
        <c:baseTimeUnit val="years"/>
      </c:dateAx>
      <c:valAx>
        <c:axId val="99425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2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16.350000000000001</c:v>
                </c:pt>
                <c:pt idx="1">
                  <c:v>17.34</c:v>
                </c:pt>
                <c:pt idx="2">
                  <c:v>19.16</c:v>
                </c:pt>
                <c:pt idx="3">
                  <c:v>24.89</c:v>
                </c:pt>
                <c:pt idx="4">
                  <c:v>25.85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43456"/>
        <c:axId val="9944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34.24</c:v>
                </c:pt>
                <c:pt idx="1">
                  <c:v>35.18</c:v>
                </c:pt>
                <c:pt idx="2">
                  <c:v>36.43</c:v>
                </c:pt>
                <c:pt idx="3">
                  <c:v>46.12</c:v>
                </c:pt>
                <c:pt idx="4">
                  <c:v>47.44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43456"/>
        <c:axId val="99445376"/>
      </c:lineChart>
      <c:dateAx>
        <c:axId val="9944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45376"/>
        <c:crosses val="autoZero"/>
        <c:auto val="1"/>
        <c:lblOffset val="100"/>
        <c:baseTimeUnit val="years"/>
      </c:dateAx>
      <c:valAx>
        <c:axId val="9944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4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2.65</c:v>
                </c:pt>
                <c:pt idx="1">
                  <c:v>2.65</c:v>
                </c:pt>
                <c:pt idx="2">
                  <c:v>2.64</c:v>
                </c:pt>
                <c:pt idx="3">
                  <c:v>2.64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67648"/>
        <c:axId val="99469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6.81</c:v>
                </c:pt>
                <c:pt idx="1">
                  <c:v>8.41</c:v>
                </c:pt>
                <c:pt idx="2">
                  <c:v>8.7200000000000006</c:v>
                </c:pt>
                <c:pt idx="3">
                  <c:v>9.86</c:v>
                </c:pt>
                <c:pt idx="4">
                  <c:v>11.16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7648"/>
        <c:axId val="99469568"/>
      </c:lineChart>
      <c:dateAx>
        <c:axId val="99467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69568"/>
        <c:crosses val="autoZero"/>
        <c:auto val="1"/>
        <c:lblOffset val="100"/>
        <c:baseTimeUnit val="years"/>
      </c:dateAx>
      <c:valAx>
        <c:axId val="99469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67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9.11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04128"/>
        <c:axId val="9950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26.83</c:v>
                </c:pt>
                <c:pt idx="1">
                  <c:v>26.81</c:v>
                </c:pt>
                <c:pt idx="2">
                  <c:v>28.31</c:v>
                </c:pt>
                <c:pt idx="3">
                  <c:v>13.46</c:v>
                </c:pt>
                <c:pt idx="4">
                  <c:v>12.59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4128"/>
        <c:axId val="99506048"/>
      </c:lineChart>
      <c:dateAx>
        <c:axId val="99504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506048"/>
        <c:crosses val="autoZero"/>
        <c:auto val="1"/>
        <c:lblOffset val="100"/>
        <c:baseTimeUnit val="years"/>
      </c:dateAx>
      <c:valAx>
        <c:axId val="99506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504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8326.48</c:v>
                </c:pt>
                <c:pt idx="1">
                  <c:v>6319.02</c:v>
                </c:pt>
                <c:pt idx="2">
                  <c:v>6076.12</c:v>
                </c:pt>
                <c:pt idx="3">
                  <c:v>661.75</c:v>
                </c:pt>
                <c:pt idx="4">
                  <c:v>733.56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19872"/>
        <c:axId val="9953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1197.1099999999999</c:v>
                </c:pt>
                <c:pt idx="1">
                  <c:v>1002.64</c:v>
                </c:pt>
                <c:pt idx="2">
                  <c:v>1164.51</c:v>
                </c:pt>
                <c:pt idx="3">
                  <c:v>434.72</c:v>
                </c:pt>
                <c:pt idx="4">
                  <c:v>416.14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19872"/>
        <c:axId val="99534336"/>
      </c:lineChart>
      <c:dateAx>
        <c:axId val="9951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534336"/>
        <c:crosses val="autoZero"/>
        <c:auto val="1"/>
        <c:lblOffset val="100"/>
        <c:baseTimeUnit val="years"/>
      </c:dateAx>
      <c:valAx>
        <c:axId val="99534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51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1339.92</c:v>
                </c:pt>
                <c:pt idx="1">
                  <c:v>1256.8599999999999</c:v>
                </c:pt>
                <c:pt idx="2">
                  <c:v>1191.4000000000001</c:v>
                </c:pt>
                <c:pt idx="3">
                  <c:v>1253.02</c:v>
                </c:pt>
                <c:pt idx="4">
                  <c:v>1313.04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44064"/>
        <c:axId val="99570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532.29999999999995</c:v>
                </c:pt>
                <c:pt idx="1">
                  <c:v>520.29999999999995</c:v>
                </c:pt>
                <c:pt idx="2">
                  <c:v>498.27</c:v>
                </c:pt>
                <c:pt idx="3">
                  <c:v>495.76</c:v>
                </c:pt>
                <c:pt idx="4">
                  <c:v>487.22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44064"/>
        <c:axId val="99570816"/>
      </c:lineChart>
      <c:dateAx>
        <c:axId val="9954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570816"/>
        <c:crosses val="autoZero"/>
        <c:auto val="1"/>
        <c:lblOffset val="100"/>
        <c:baseTimeUnit val="years"/>
      </c:dateAx>
      <c:valAx>
        <c:axId val="99570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54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86.26</c:v>
                </c:pt>
                <c:pt idx="1">
                  <c:v>90.91</c:v>
                </c:pt>
                <c:pt idx="2">
                  <c:v>88.6</c:v>
                </c:pt>
                <c:pt idx="3">
                  <c:v>113.43</c:v>
                </c:pt>
                <c:pt idx="4">
                  <c:v>87.56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92832"/>
        <c:axId val="9960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90.17</c:v>
                </c:pt>
                <c:pt idx="1">
                  <c:v>90.69</c:v>
                </c:pt>
                <c:pt idx="2">
                  <c:v>90.64</c:v>
                </c:pt>
                <c:pt idx="3">
                  <c:v>93.66</c:v>
                </c:pt>
                <c:pt idx="4">
                  <c:v>92.76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92832"/>
        <c:axId val="99603200"/>
      </c:lineChart>
      <c:dateAx>
        <c:axId val="9959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603200"/>
        <c:crosses val="autoZero"/>
        <c:auto val="1"/>
        <c:lblOffset val="100"/>
        <c:baseTimeUnit val="years"/>
      </c:dateAx>
      <c:valAx>
        <c:axId val="9960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59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150.34</c:v>
                </c:pt>
                <c:pt idx="1">
                  <c:v>143.12</c:v>
                </c:pt>
                <c:pt idx="2">
                  <c:v>147.27000000000001</c:v>
                </c:pt>
                <c:pt idx="3">
                  <c:v>114.01</c:v>
                </c:pt>
                <c:pt idx="4">
                  <c:v>148.47999999999999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0592"/>
        <c:axId val="106529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210.28</c:v>
                </c:pt>
                <c:pt idx="1">
                  <c:v>211.08</c:v>
                </c:pt>
                <c:pt idx="2">
                  <c:v>213.52</c:v>
                </c:pt>
                <c:pt idx="3">
                  <c:v>208.21</c:v>
                </c:pt>
                <c:pt idx="4">
                  <c:v>208.67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592"/>
        <c:axId val="106529152"/>
      </c:lineChart>
      <c:dateAx>
        <c:axId val="106510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529152"/>
        <c:crosses val="autoZero"/>
        <c:auto val="1"/>
        <c:lblOffset val="100"/>
        <c:baseTimeUnit val="years"/>
      </c:dateAx>
      <c:valAx>
        <c:axId val="106529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510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J52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高知県　四万十町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A8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18128</v>
      </c>
      <c r="AJ8" s="56"/>
      <c r="AK8" s="56"/>
      <c r="AL8" s="56"/>
      <c r="AM8" s="56"/>
      <c r="AN8" s="56"/>
      <c r="AO8" s="56"/>
      <c r="AP8" s="57"/>
      <c r="AQ8" s="47">
        <f>データ!R6</f>
        <v>642.29999999999995</v>
      </c>
      <c r="AR8" s="47"/>
      <c r="AS8" s="47"/>
      <c r="AT8" s="47"/>
      <c r="AU8" s="47"/>
      <c r="AV8" s="47"/>
      <c r="AW8" s="47"/>
      <c r="AX8" s="47"/>
      <c r="AY8" s="47">
        <f>データ!S6</f>
        <v>28.22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40.14</v>
      </c>
      <c r="K10" s="47"/>
      <c r="L10" s="47"/>
      <c r="M10" s="47"/>
      <c r="N10" s="47"/>
      <c r="O10" s="47"/>
      <c r="P10" s="47"/>
      <c r="Q10" s="47"/>
      <c r="R10" s="47">
        <f>データ!O6</f>
        <v>28.04</v>
      </c>
      <c r="S10" s="47"/>
      <c r="T10" s="47"/>
      <c r="U10" s="47"/>
      <c r="V10" s="47"/>
      <c r="W10" s="47"/>
      <c r="X10" s="47"/>
      <c r="Y10" s="47"/>
      <c r="Z10" s="78">
        <f>データ!P6</f>
        <v>2548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5047</v>
      </c>
      <c r="AJ10" s="78"/>
      <c r="AK10" s="78"/>
      <c r="AL10" s="78"/>
      <c r="AM10" s="78"/>
      <c r="AN10" s="78"/>
      <c r="AO10" s="78"/>
      <c r="AP10" s="78"/>
      <c r="AQ10" s="47">
        <f>データ!U6</f>
        <v>3.8</v>
      </c>
      <c r="AR10" s="47"/>
      <c r="AS10" s="47"/>
      <c r="AT10" s="47"/>
      <c r="AU10" s="47"/>
      <c r="AV10" s="47"/>
      <c r="AW10" s="47"/>
      <c r="AX10" s="47"/>
      <c r="AY10" s="47">
        <f>データ!V6</f>
        <v>1328.16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106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104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105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394122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高知県　四万十町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40.14</v>
      </c>
      <c r="O6" s="32">
        <f t="shared" si="3"/>
        <v>28.04</v>
      </c>
      <c r="P6" s="32">
        <f t="shared" si="3"/>
        <v>2548</v>
      </c>
      <c r="Q6" s="32">
        <f t="shared" si="3"/>
        <v>18128</v>
      </c>
      <c r="R6" s="32">
        <f t="shared" si="3"/>
        <v>642.29999999999995</v>
      </c>
      <c r="S6" s="32">
        <f t="shared" si="3"/>
        <v>28.22</v>
      </c>
      <c r="T6" s="32">
        <f t="shared" si="3"/>
        <v>5047</v>
      </c>
      <c r="U6" s="32">
        <f t="shared" si="3"/>
        <v>3.8</v>
      </c>
      <c r="V6" s="32">
        <f t="shared" si="3"/>
        <v>1328.16</v>
      </c>
      <c r="W6" s="33">
        <f>IF(W7="",NA(),W7)</f>
        <v>103.62</v>
      </c>
      <c r="X6" s="33">
        <f t="shared" ref="X6:AF6" si="4">IF(X7="",NA(),X7)</f>
        <v>110.44</v>
      </c>
      <c r="Y6" s="33">
        <f t="shared" si="4"/>
        <v>108.97</v>
      </c>
      <c r="Z6" s="33">
        <f t="shared" si="4"/>
        <v>136.46</v>
      </c>
      <c r="AA6" s="33">
        <f t="shared" si="4"/>
        <v>110.74</v>
      </c>
      <c r="AB6" s="33">
        <f t="shared" si="4"/>
        <v>104.82</v>
      </c>
      <c r="AC6" s="33">
        <f t="shared" si="4"/>
        <v>104.95</v>
      </c>
      <c r="AD6" s="33">
        <f t="shared" si="4"/>
        <v>105.53</v>
      </c>
      <c r="AE6" s="33">
        <f t="shared" si="4"/>
        <v>107.2</v>
      </c>
      <c r="AF6" s="33">
        <f t="shared" si="4"/>
        <v>106.62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3">
        <f t="shared" si="5"/>
        <v>9.11</v>
      </c>
      <c r="AL6" s="32">
        <f t="shared" si="5"/>
        <v>0</v>
      </c>
      <c r="AM6" s="33">
        <f t="shared" si="5"/>
        <v>26.83</v>
      </c>
      <c r="AN6" s="33">
        <f t="shared" si="5"/>
        <v>26.81</v>
      </c>
      <c r="AO6" s="33">
        <f t="shared" si="5"/>
        <v>28.31</v>
      </c>
      <c r="AP6" s="33">
        <f t="shared" si="5"/>
        <v>13.46</v>
      </c>
      <c r="AQ6" s="33">
        <f t="shared" si="5"/>
        <v>12.59</v>
      </c>
      <c r="AR6" s="32" t="str">
        <f>IF(AR7="","",IF(AR7="-","【-】","【"&amp;SUBSTITUTE(TEXT(AR7,"#,##0.00"),"-","△")&amp;"】"))</f>
        <v>【0.87】</v>
      </c>
      <c r="AS6" s="33">
        <f>IF(AS7="",NA(),AS7)</f>
        <v>8326.48</v>
      </c>
      <c r="AT6" s="33">
        <f t="shared" ref="AT6:BB6" si="6">IF(AT7="",NA(),AT7)</f>
        <v>6319.02</v>
      </c>
      <c r="AU6" s="33">
        <f t="shared" si="6"/>
        <v>6076.12</v>
      </c>
      <c r="AV6" s="33">
        <f t="shared" si="6"/>
        <v>661.75</v>
      </c>
      <c r="AW6" s="33">
        <f t="shared" si="6"/>
        <v>733.56</v>
      </c>
      <c r="AX6" s="33">
        <f t="shared" si="6"/>
        <v>1197.1099999999999</v>
      </c>
      <c r="AY6" s="33">
        <f t="shared" si="6"/>
        <v>1002.64</v>
      </c>
      <c r="AZ6" s="33">
        <f t="shared" si="6"/>
        <v>1164.51</v>
      </c>
      <c r="BA6" s="33">
        <f t="shared" si="6"/>
        <v>434.72</v>
      </c>
      <c r="BB6" s="33">
        <f t="shared" si="6"/>
        <v>416.14</v>
      </c>
      <c r="BC6" s="32" t="str">
        <f>IF(BC7="","",IF(BC7="-","【-】","【"&amp;SUBSTITUTE(TEXT(BC7,"#,##0.00"),"-","△")&amp;"】"))</f>
        <v>【262.74】</v>
      </c>
      <c r="BD6" s="33">
        <f>IF(BD7="",NA(),BD7)</f>
        <v>1339.92</v>
      </c>
      <c r="BE6" s="33">
        <f t="shared" ref="BE6:BM6" si="7">IF(BE7="",NA(),BE7)</f>
        <v>1256.8599999999999</v>
      </c>
      <c r="BF6" s="33">
        <f t="shared" si="7"/>
        <v>1191.4000000000001</v>
      </c>
      <c r="BG6" s="33">
        <f t="shared" si="7"/>
        <v>1253.02</v>
      </c>
      <c r="BH6" s="33">
        <f t="shared" si="7"/>
        <v>1313.04</v>
      </c>
      <c r="BI6" s="33">
        <f t="shared" si="7"/>
        <v>532.29999999999995</v>
      </c>
      <c r="BJ6" s="33">
        <f t="shared" si="7"/>
        <v>520.29999999999995</v>
      </c>
      <c r="BK6" s="33">
        <f t="shared" si="7"/>
        <v>498.27</v>
      </c>
      <c r="BL6" s="33">
        <f t="shared" si="7"/>
        <v>495.76</v>
      </c>
      <c r="BM6" s="33">
        <f t="shared" si="7"/>
        <v>487.22</v>
      </c>
      <c r="BN6" s="32" t="str">
        <f>IF(BN7="","",IF(BN7="-","【-】","【"&amp;SUBSTITUTE(TEXT(BN7,"#,##0.00"),"-","△")&amp;"】"))</f>
        <v>【276.38】</v>
      </c>
      <c r="BO6" s="33">
        <f>IF(BO7="",NA(),BO7)</f>
        <v>86.26</v>
      </c>
      <c r="BP6" s="33">
        <f t="shared" ref="BP6:BX6" si="8">IF(BP7="",NA(),BP7)</f>
        <v>90.91</v>
      </c>
      <c r="BQ6" s="33">
        <f t="shared" si="8"/>
        <v>88.6</v>
      </c>
      <c r="BR6" s="33">
        <f t="shared" si="8"/>
        <v>113.43</v>
      </c>
      <c r="BS6" s="33">
        <f t="shared" si="8"/>
        <v>87.56</v>
      </c>
      <c r="BT6" s="33">
        <f t="shared" si="8"/>
        <v>90.17</v>
      </c>
      <c r="BU6" s="33">
        <f t="shared" si="8"/>
        <v>90.69</v>
      </c>
      <c r="BV6" s="33">
        <f t="shared" si="8"/>
        <v>90.64</v>
      </c>
      <c r="BW6" s="33">
        <f t="shared" si="8"/>
        <v>93.66</v>
      </c>
      <c r="BX6" s="33">
        <f t="shared" si="8"/>
        <v>92.76</v>
      </c>
      <c r="BY6" s="32" t="str">
        <f>IF(BY7="","",IF(BY7="-","【-】","【"&amp;SUBSTITUTE(TEXT(BY7,"#,##0.00"),"-","△")&amp;"】"))</f>
        <v>【104.99】</v>
      </c>
      <c r="BZ6" s="33">
        <f>IF(BZ7="",NA(),BZ7)</f>
        <v>150.34</v>
      </c>
      <c r="CA6" s="33">
        <f t="shared" ref="CA6:CI6" si="9">IF(CA7="",NA(),CA7)</f>
        <v>143.12</v>
      </c>
      <c r="CB6" s="33">
        <f t="shared" si="9"/>
        <v>147.27000000000001</v>
      </c>
      <c r="CC6" s="33">
        <f t="shared" si="9"/>
        <v>114.01</v>
      </c>
      <c r="CD6" s="33">
        <f t="shared" si="9"/>
        <v>148.47999999999999</v>
      </c>
      <c r="CE6" s="33">
        <f t="shared" si="9"/>
        <v>210.28</v>
      </c>
      <c r="CF6" s="33">
        <f t="shared" si="9"/>
        <v>211.08</v>
      </c>
      <c r="CG6" s="33">
        <f t="shared" si="9"/>
        <v>213.52</v>
      </c>
      <c r="CH6" s="33">
        <f t="shared" si="9"/>
        <v>208.21</v>
      </c>
      <c r="CI6" s="33">
        <f t="shared" si="9"/>
        <v>208.67</v>
      </c>
      <c r="CJ6" s="32" t="str">
        <f>IF(CJ7="","",IF(CJ7="-","【-】","【"&amp;SUBSTITUTE(TEXT(CJ7,"#,##0.00"),"-","△")&amp;"】"))</f>
        <v>【163.72】</v>
      </c>
      <c r="CK6" s="33">
        <f>IF(CK7="",NA(),CK7)</f>
        <v>71.55</v>
      </c>
      <c r="CL6" s="33">
        <f t="shared" ref="CL6:CT6" si="10">IF(CL7="",NA(),CL7)</f>
        <v>72.739999999999995</v>
      </c>
      <c r="CM6" s="33">
        <f t="shared" si="10"/>
        <v>75.17</v>
      </c>
      <c r="CN6" s="33">
        <f t="shared" si="10"/>
        <v>68.14</v>
      </c>
      <c r="CO6" s="33">
        <f t="shared" si="10"/>
        <v>67.23</v>
      </c>
      <c r="CP6" s="33">
        <f t="shared" si="10"/>
        <v>50.49</v>
      </c>
      <c r="CQ6" s="33">
        <f t="shared" si="10"/>
        <v>49.69</v>
      </c>
      <c r="CR6" s="33">
        <f t="shared" si="10"/>
        <v>49.77</v>
      </c>
      <c r="CS6" s="33">
        <f t="shared" si="10"/>
        <v>49.22</v>
      </c>
      <c r="CT6" s="33">
        <f t="shared" si="10"/>
        <v>49.08</v>
      </c>
      <c r="CU6" s="32" t="str">
        <f>IF(CU7="","",IF(CU7="-","【-】","【"&amp;SUBSTITUTE(TEXT(CU7,"#,##0.00"),"-","△")&amp;"】"))</f>
        <v>【59.76】</v>
      </c>
      <c r="CV6" s="33">
        <f>IF(CV7="",NA(),CV7)</f>
        <v>89.9</v>
      </c>
      <c r="CW6" s="33">
        <f t="shared" ref="CW6:DE6" si="11">IF(CW7="",NA(),CW7)</f>
        <v>90.13</v>
      </c>
      <c r="CX6" s="33">
        <f t="shared" si="11"/>
        <v>87.23</v>
      </c>
      <c r="CY6" s="33">
        <f t="shared" si="11"/>
        <v>89.2</v>
      </c>
      <c r="CZ6" s="33">
        <f t="shared" si="11"/>
        <v>87.99</v>
      </c>
      <c r="DA6" s="33">
        <f t="shared" si="11"/>
        <v>78.7</v>
      </c>
      <c r="DB6" s="33">
        <f t="shared" si="11"/>
        <v>80.010000000000005</v>
      </c>
      <c r="DC6" s="33">
        <f t="shared" si="11"/>
        <v>79.98</v>
      </c>
      <c r="DD6" s="33">
        <f t="shared" si="11"/>
        <v>79.48</v>
      </c>
      <c r="DE6" s="33">
        <f t="shared" si="11"/>
        <v>79.3</v>
      </c>
      <c r="DF6" s="32" t="str">
        <f>IF(DF7="","",IF(DF7="-","【-】","【"&amp;SUBSTITUTE(TEXT(DF7,"#,##0.00"),"-","△")&amp;"】"))</f>
        <v>【89.95】</v>
      </c>
      <c r="DG6" s="33">
        <f>IF(DG7="",NA(),DG7)</f>
        <v>16.350000000000001</v>
      </c>
      <c r="DH6" s="33">
        <f t="shared" ref="DH6:DP6" si="12">IF(DH7="",NA(),DH7)</f>
        <v>17.34</v>
      </c>
      <c r="DI6" s="33">
        <f t="shared" si="12"/>
        <v>19.16</v>
      </c>
      <c r="DJ6" s="33">
        <f t="shared" si="12"/>
        <v>24.89</v>
      </c>
      <c r="DK6" s="33">
        <f t="shared" si="12"/>
        <v>25.85</v>
      </c>
      <c r="DL6" s="33">
        <f t="shared" si="12"/>
        <v>34.24</v>
      </c>
      <c r="DM6" s="33">
        <f t="shared" si="12"/>
        <v>35.18</v>
      </c>
      <c r="DN6" s="33">
        <f t="shared" si="12"/>
        <v>36.43</v>
      </c>
      <c r="DO6" s="33">
        <f t="shared" si="12"/>
        <v>46.12</v>
      </c>
      <c r="DP6" s="33">
        <f t="shared" si="12"/>
        <v>47.44</v>
      </c>
      <c r="DQ6" s="32" t="str">
        <f>IF(DQ7="","",IF(DQ7="-","【-】","【"&amp;SUBSTITUTE(TEXT(DQ7,"#,##0.00"),"-","△")&amp;"】"))</f>
        <v>【47.18】</v>
      </c>
      <c r="DR6" s="33">
        <f>IF(DR7="",NA(),DR7)</f>
        <v>2.65</v>
      </c>
      <c r="DS6" s="33">
        <f t="shared" ref="DS6:EA6" si="13">IF(DS7="",NA(),DS7)</f>
        <v>2.65</v>
      </c>
      <c r="DT6" s="33">
        <f t="shared" si="13"/>
        <v>2.64</v>
      </c>
      <c r="DU6" s="33">
        <f t="shared" si="13"/>
        <v>2.64</v>
      </c>
      <c r="DV6" s="32">
        <f t="shared" si="13"/>
        <v>0</v>
      </c>
      <c r="DW6" s="33">
        <f t="shared" si="13"/>
        <v>6.81</v>
      </c>
      <c r="DX6" s="33">
        <f t="shared" si="13"/>
        <v>8.41</v>
      </c>
      <c r="DY6" s="33">
        <f t="shared" si="13"/>
        <v>8.7200000000000006</v>
      </c>
      <c r="DZ6" s="33">
        <f t="shared" si="13"/>
        <v>9.86</v>
      </c>
      <c r="EA6" s="33">
        <f t="shared" si="13"/>
        <v>11.16</v>
      </c>
      <c r="EB6" s="32" t="str">
        <f>IF(EB7="","",IF(EB7="-","【-】","【"&amp;SUBSTITUTE(TEXT(EB7,"#,##0.00"),"-","△")&amp;"】"))</f>
        <v>【13.18】</v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0.82</v>
      </c>
      <c r="EI6" s="33">
        <f t="shared" si="14"/>
        <v>0.66</v>
      </c>
      <c r="EJ6" s="33">
        <f t="shared" si="14"/>
        <v>0.64</v>
      </c>
      <c r="EK6" s="33">
        <f t="shared" si="14"/>
        <v>0.56000000000000005</v>
      </c>
      <c r="EL6" s="33">
        <f t="shared" si="14"/>
        <v>0.65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394122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40.14</v>
      </c>
      <c r="O7" s="36">
        <v>28.04</v>
      </c>
      <c r="P7" s="36">
        <v>2548</v>
      </c>
      <c r="Q7" s="36">
        <v>18128</v>
      </c>
      <c r="R7" s="36">
        <v>642.29999999999995</v>
      </c>
      <c r="S7" s="36">
        <v>28.22</v>
      </c>
      <c r="T7" s="36">
        <v>5047</v>
      </c>
      <c r="U7" s="36">
        <v>3.8</v>
      </c>
      <c r="V7" s="36">
        <v>1328.16</v>
      </c>
      <c r="W7" s="36">
        <v>103.62</v>
      </c>
      <c r="X7" s="36">
        <v>110.44</v>
      </c>
      <c r="Y7" s="36">
        <v>108.97</v>
      </c>
      <c r="Z7" s="36">
        <v>136.46</v>
      </c>
      <c r="AA7" s="36">
        <v>110.74</v>
      </c>
      <c r="AB7" s="36">
        <v>104.82</v>
      </c>
      <c r="AC7" s="36">
        <v>104.95</v>
      </c>
      <c r="AD7" s="36">
        <v>105.53</v>
      </c>
      <c r="AE7" s="36">
        <v>107.2</v>
      </c>
      <c r="AF7" s="36">
        <v>106.62</v>
      </c>
      <c r="AG7" s="36">
        <v>113.56</v>
      </c>
      <c r="AH7" s="36">
        <v>0</v>
      </c>
      <c r="AI7" s="36">
        <v>0</v>
      </c>
      <c r="AJ7" s="36">
        <v>0</v>
      </c>
      <c r="AK7" s="36">
        <v>9.11</v>
      </c>
      <c r="AL7" s="36">
        <v>0</v>
      </c>
      <c r="AM7" s="36">
        <v>26.83</v>
      </c>
      <c r="AN7" s="36">
        <v>26.81</v>
      </c>
      <c r="AO7" s="36">
        <v>28.31</v>
      </c>
      <c r="AP7" s="36">
        <v>13.46</v>
      </c>
      <c r="AQ7" s="36">
        <v>12.59</v>
      </c>
      <c r="AR7" s="36">
        <v>0.87</v>
      </c>
      <c r="AS7" s="36">
        <v>8326.48</v>
      </c>
      <c r="AT7" s="36">
        <v>6319.02</v>
      </c>
      <c r="AU7" s="36">
        <v>6076.12</v>
      </c>
      <c r="AV7" s="36">
        <v>661.75</v>
      </c>
      <c r="AW7" s="36">
        <v>733.56</v>
      </c>
      <c r="AX7" s="36">
        <v>1197.1099999999999</v>
      </c>
      <c r="AY7" s="36">
        <v>1002.64</v>
      </c>
      <c r="AZ7" s="36">
        <v>1164.51</v>
      </c>
      <c r="BA7" s="36">
        <v>434.72</v>
      </c>
      <c r="BB7" s="36">
        <v>416.14</v>
      </c>
      <c r="BC7" s="36">
        <v>262.74</v>
      </c>
      <c r="BD7" s="36">
        <v>1339.92</v>
      </c>
      <c r="BE7" s="36">
        <v>1256.8599999999999</v>
      </c>
      <c r="BF7" s="36">
        <v>1191.4000000000001</v>
      </c>
      <c r="BG7" s="36">
        <v>1253.02</v>
      </c>
      <c r="BH7" s="36">
        <v>1313.04</v>
      </c>
      <c r="BI7" s="36">
        <v>532.29999999999995</v>
      </c>
      <c r="BJ7" s="36">
        <v>520.29999999999995</v>
      </c>
      <c r="BK7" s="36">
        <v>498.27</v>
      </c>
      <c r="BL7" s="36">
        <v>495.76</v>
      </c>
      <c r="BM7" s="36">
        <v>487.22</v>
      </c>
      <c r="BN7" s="36">
        <v>276.38</v>
      </c>
      <c r="BO7" s="36">
        <v>86.26</v>
      </c>
      <c r="BP7" s="36">
        <v>90.91</v>
      </c>
      <c r="BQ7" s="36">
        <v>88.6</v>
      </c>
      <c r="BR7" s="36">
        <v>113.43</v>
      </c>
      <c r="BS7" s="36">
        <v>87.56</v>
      </c>
      <c r="BT7" s="36">
        <v>90.17</v>
      </c>
      <c r="BU7" s="36">
        <v>90.69</v>
      </c>
      <c r="BV7" s="36">
        <v>90.64</v>
      </c>
      <c r="BW7" s="36">
        <v>93.66</v>
      </c>
      <c r="BX7" s="36">
        <v>92.76</v>
      </c>
      <c r="BY7" s="36">
        <v>104.99</v>
      </c>
      <c r="BZ7" s="36">
        <v>150.34</v>
      </c>
      <c r="CA7" s="36">
        <v>143.12</v>
      </c>
      <c r="CB7" s="36">
        <v>147.27000000000001</v>
      </c>
      <c r="CC7" s="36">
        <v>114.01</v>
      </c>
      <c r="CD7" s="36">
        <v>148.47999999999999</v>
      </c>
      <c r="CE7" s="36">
        <v>210.28</v>
      </c>
      <c r="CF7" s="36">
        <v>211.08</v>
      </c>
      <c r="CG7" s="36">
        <v>213.52</v>
      </c>
      <c r="CH7" s="36">
        <v>208.21</v>
      </c>
      <c r="CI7" s="36">
        <v>208.67</v>
      </c>
      <c r="CJ7" s="36">
        <v>163.72</v>
      </c>
      <c r="CK7" s="36">
        <v>71.55</v>
      </c>
      <c r="CL7" s="36">
        <v>72.739999999999995</v>
      </c>
      <c r="CM7" s="36">
        <v>75.17</v>
      </c>
      <c r="CN7" s="36">
        <v>68.14</v>
      </c>
      <c r="CO7" s="36">
        <v>67.23</v>
      </c>
      <c r="CP7" s="36">
        <v>50.49</v>
      </c>
      <c r="CQ7" s="36">
        <v>49.69</v>
      </c>
      <c r="CR7" s="36">
        <v>49.77</v>
      </c>
      <c r="CS7" s="36">
        <v>49.22</v>
      </c>
      <c r="CT7" s="36">
        <v>49.08</v>
      </c>
      <c r="CU7" s="36">
        <v>59.76</v>
      </c>
      <c r="CV7" s="36">
        <v>89.9</v>
      </c>
      <c r="CW7" s="36">
        <v>90.13</v>
      </c>
      <c r="CX7" s="36">
        <v>87.23</v>
      </c>
      <c r="CY7" s="36">
        <v>89.2</v>
      </c>
      <c r="CZ7" s="36">
        <v>87.99</v>
      </c>
      <c r="DA7" s="36">
        <v>78.7</v>
      </c>
      <c r="DB7" s="36">
        <v>80.010000000000005</v>
      </c>
      <c r="DC7" s="36">
        <v>79.98</v>
      </c>
      <c r="DD7" s="36">
        <v>79.48</v>
      </c>
      <c r="DE7" s="36">
        <v>79.3</v>
      </c>
      <c r="DF7" s="36">
        <v>89.95</v>
      </c>
      <c r="DG7" s="36">
        <v>16.350000000000001</v>
      </c>
      <c r="DH7" s="36">
        <v>17.34</v>
      </c>
      <c r="DI7" s="36">
        <v>19.16</v>
      </c>
      <c r="DJ7" s="36">
        <v>24.89</v>
      </c>
      <c r="DK7" s="36">
        <v>25.85</v>
      </c>
      <c r="DL7" s="36">
        <v>34.24</v>
      </c>
      <c r="DM7" s="36">
        <v>35.18</v>
      </c>
      <c r="DN7" s="36">
        <v>36.43</v>
      </c>
      <c r="DO7" s="36">
        <v>46.12</v>
      </c>
      <c r="DP7" s="36">
        <v>47.44</v>
      </c>
      <c r="DQ7" s="36">
        <v>47.18</v>
      </c>
      <c r="DR7" s="36">
        <v>2.65</v>
      </c>
      <c r="DS7" s="36">
        <v>2.65</v>
      </c>
      <c r="DT7" s="36">
        <v>2.64</v>
      </c>
      <c r="DU7" s="36">
        <v>2.64</v>
      </c>
      <c r="DV7" s="36">
        <v>0</v>
      </c>
      <c r="DW7" s="36">
        <v>6.81</v>
      </c>
      <c r="DX7" s="36">
        <v>8.41</v>
      </c>
      <c r="DY7" s="36">
        <v>8.7200000000000006</v>
      </c>
      <c r="DZ7" s="36">
        <v>9.86</v>
      </c>
      <c r="EA7" s="36">
        <v>11.16</v>
      </c>
      <c r="EB7" s="36">
        <v>13.18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0.82</v>
      </c>
      <c r="EI7" s="36">
        <v>0.66</v>
      </c>
      <c r="EJ7" s="36">
        <v>0.64</v>
      </c>
      <c r="EK7" s="36">
        <v>0.56000000000000005</v>
      </c>
      <c r="EL7" s="36">
        <v>0.65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四万十町</cp:lastModifiedBy>
  <dcterms:created xsi:type="dcterms:W3CDTF">2017-02-01T08:48:52Z</dcterms:created>
  <dcterms:modified xsi:type="dcterms:W3CDTF">2017-02-03T07:33:16Z</dcterms:modified>
</cp:coreProperties>
</file>