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c r="D10" i="5"/>
  <c r="B10" i="5"/>
  <c r="E10" i="5" l="1"/>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<sst xmlns="http://schemas.openxmlformats.org/spreadsheetml/2006/main" count="218" uniqueCount="108">
  <si>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</si>
  <si>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</si>
  <si>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</si>
  <si>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</si>
  <si>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</si>
  <si>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</si>
  <si>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indexed="8"/>
        <rFont val="ＭＳ ゴシック"/>
        <family val="3"/>
        <charset val="128"/>
      </rPr>
      <t>2</t>
    </r>
    <r>
      <rPr>
        <b/>
        <sz val="11"/>
        <color indexed="8"/>
        <rFont val="ＭＳ ゴシック"/>
        <family val="3"/>
        <charset val="128"/>
      </rPr>
      <t>)</t>
    </r>
    <phoneticPr fontId="4"/>
  </si>
  <si>
    <r>
      <t>人口密度(人/km</t>
    </r>
    <r>
      <rPr>
        <b/>
        <vertAlign val="superscript"/>
        <sz val="11"/>
        <color indexed="8"/>
        <rFont val="ＭＳ ゴシック"/>
        <family val="3"/>
        <charset val="128"/>
      </rPr>
      <t>2</t>
    </r>
    <r>
      <rPr>
        <b/>
        <sz val="11"/>
        <color indexed="8"/>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</si>
  <si>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</si>
  <si>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</si>
  <si>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</si>
  <si>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</si>
  <si>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</si>
  <si>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</si>
  <si>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indexed="8"/>
        <rFont val="ＭＳ ゴシック"/>
        <family val="3"/>
        <charset val="128"/>
      </rPr>
      <t>3</t>
    </r>
    <r>
      <rPr>
        <b/>
        <sz val="11"/>
        <color indexed="8"/>
        <rFont val="ＭＳ ゴシック"/>
        <family val="3"/>
        <charset val="128"/>
      </rPr>
      <t>当たり家庭料金(円)</t>
    </r>
    <phoneticPr fontId="4"/>
  </si>
  <si>
    <t>現在給水人口(人)</t>
    <phoneticPr fontId="4"/>
  </si>
  <si>
    <r>
      <t>給水区域面積(km</t>
    </r>
    <r>
      <rPr>
        <b/>
        <vertAlign val="superscript"/>
        <sz val="11"/>
        <color indexed="8"/>
        <rFont val="ＭＳ ゴシック"/>
        <family val="3"/>
        <charset val="128"/>
      </rPr>
      <t>2</t>
    </r>
    <r>
      <rPr>
        <b/>
        <sz val="11"/>
        <color indexed="8"/>
        <rFont val="ＭＳ ゴシック"/>
        <family val="3"/>
        <charset val="128"/>
      </rPr>
      <t>)</t>
    </r>
    <rPh sb="0" eb="2">
      <t>キュウスイ</t>
    </rPh>
    <rPh sb="2" eb="4">
      <t>クイキ</t>
    </rPh>
    <phoneticPr fontId="4"/>
  </si>
  <si>
    <r>
      <t>給水人口密度(人/km</t>
    </r>
    <r>
      <rPr>
        <b/>
        <vertAlign val="superscript"/>
        <sz val="11"/>
        <color indexed="8"/>
        <rFont val="ＭＳ ゴシック"/>
        <family val="3"/>
        <charset val="128"/>
      </rPr>
      <t>2</t>
    </r>
    <r>
      <rPr>
        <b/>
        <sz val="11"/>
        <color indexed="8"/>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</si>
  <si>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</si>
  <si>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</si>
  <si>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</si>
  <si>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</si>
  <si>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</si>
  <si>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</si>
  <si>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</si>
  <si>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</si>
  <si>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</si>
  <si>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</si>
  <si>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</si>
  <si>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</si>
  <si>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</si>
  <si>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</si>
  <si>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</si>
  <si>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</si>
  <si>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</si>
  <si>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</si>
  <si>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</si>
  <si>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</si>
  <si>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</si>
  <si>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</si>
  <si>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</si>
  <si>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</si>
  <si>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</si>
  <si>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</si>
  <si>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</si>
  <si>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</si>
  <si>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</si>
  <si>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</si>
  <si>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</si>
  <si>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</si>
  <si>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</si>
  <si>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</si>
  <si>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</si>
  <si>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</si>
  <si>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</si>
  <si>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</si>
  <si>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</si>
  <si>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</si>
  <si>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</si>
  <si>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</si>
  <si>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</si>
  <si>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</si>
  <si>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</si>
  <si>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</si>
  <si>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</si>
  <si>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</si>
  <si>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</si>
  <si>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</si>
  <si>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</si>
  <si>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</si>
  <si>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</si>
  <si>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</si>
  <si>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</si>
  <si>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</si>
  <si>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</si>
  <si>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</si>
  <si>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</si>
  <si>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</si>
  <si>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</si>
  <si>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</si>
  <si>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</si>
  <si>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</si>
  <si>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</si>
  <si>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</si>
  <si>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</si>
  <si>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</si>
  <si>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</si>
  <si>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</si>
  <si>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</si>
  <si>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</si>
  <si>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</si>
  <si>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</si>
  <si>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</si>
  <si>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東洋町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</si>
  <si>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</si>
  <si>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</si>
  <si>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</si>
  <si>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</si>
  <si>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</si>
  <si>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</si>
  <si>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</si>
  <si>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</si>
  <si>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</si>
  <si>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</si>
  <si>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</si>
  <si>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・管路更新率
H22～H25年度では管路更新を行っておらず、H26年度に1.89％の更新を行っている。東洋町全体でみれば布設20年経過している管路が約75％を占めており、漏水等の事故も多発している。
H29年度以降は計画的に老朽管の更新を行うので老朽化の改善が予想される。</t>
    <phoneticPr fontId="4"/>
  </si>
  <si>
    <t>・収益的収支比率
100％未満であるため、給水収益以外での収入で賄われている状況である。料金改定を行い経営改善を図っていく必要がある。
・企業債残高対給水収益比率
類似団体平均値よりも上回っているため、投資規模や料金水準が適切か見直す必要がある。
・料金回収率
100％未満であるため、給水収益以外での収入で賄われている状況である。料金改定を行い経営改善を図っていく必要がある。
・給水原価
類似団体平均値より下回ってはいるが、H29年度より施設更新を計画的に行うので将来的に右肩上がりになっていくことが予想される。
・施設利用率
類似団体平均値・全国平均値ともに上回っており、季節によって需要の変動（お盆・正月）を考慮すると、適切な施設規模であるといえる。
・有収率
年々数値が下がっており、類似団体平均値・全国平均値ともに下回っている状況で、漏水やメーター不感等が原因であることが予想される。ただし、H29年度より施設更新（主に老朽管の更新）を順次行うので改善されていくと予想される。</t>
    <rPh sb="230" eb="231">
      <t>オコナ</t>
    </rPh>
    <rPh sb="424" eb="426">
      <t>ジュンジ</t>
    </rPh>
    <rPh sb="426" eb="427">
      <t>オコナ</t>
    </rPh>
    <phoneticPr fontId="4"/>
  </si>
  <si>
    <t>施設利用率は高い数値を示しているが、収益的収支比率が低い数値であり今後の人口減少も予想されるので料金改定を行うことにより健全かつ効率的な水道事業の運営が可能である。
また、H29年度より計画的な施設更新を行うことから有収率や管路更新率の改善も予想される。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</si>
</sst>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411]ge"/>
  </numFmts>
  <fonts count="23">
    <font>
      <sz val="11"/>
      <color theme="1"/>
      <name val="ＭＳ Ｐゴシック"/>
      <family val="3"/>
      <charset val="128"/>
    </font>
    <font>
      <sz val="11"/>
      <color indexed="8"/>
      <name val="ＭＳ Ｐゴシック"/>
      <family val="3"/>
      <charset val="128"/>
    </font>
    <font>
      <sz val="11"/>
      <color indexed="9"/>
      <name val="ＭＳ Ｐゴシック"/>
      <family val="3"/>
      <charset val="128"/>
    </font>
    <font>
      <b/>
      <sz val="11"/>
      <color indexed="8"/>
      <name val="ＭＳ ゴシック"/>
      <family val="3"/>
      <charset val="128"/>
    </font>
    <font>
      <sz val="6"/>
      <name val="ＭＳ Ｐゴシック"/>
      <family val="3"/>
      <charset val="128"/>
    </font>
    <font>
      <sz val="11"/>
      <color indexed="8"/>
      <name val="ＭＳ ゴシック"/>
      <family val="3"/>
      <charset val="128"/>
    </font>
    <font>
      <b/>
      <sz val="24"/>
      <color indexed="8"/>
      <name val="ＭＳ ゴシック"/>
      <family val="3"/>
      <charset val="128"/>
    </font>
    <font>
      <b/>
      <vertAlign val="superscript"/>
      <sz val="11"/>
      <color indexed="8"/>
      <name val="ＭＳ ゴシック"/>
      <family val="3"/>
      <charset val="128"/>
    </font>
    <font>
      <b/>
      <sz val="14"/>
      <color indexed="8"/>
      <name val="ＭＳ ゴシック"/>
      <family val="3"/>
      <charset val="128"/>
    </font>
    <font>
      <b/>
      <sz val="11"/>
      <color indexed="48"/>
      <name val="ＭＳ ゴシック"/>
      <family val="3"/>
      <charset val="128"/>
    </font>
    <font>
      <b/>
      <vertAlign val="superscript"/>
      <sz val="12"/>
      <color indexed="8"/>
      <name val="ＭＳ ゴシック"/>
      <family val="3"/>
      <charset val="128"/>
    </font>
    <font>
      <b/>
      <sz val="11"/>
      <color indexed="29"/>
      <name val="ＭＳ ゴシック"/>
      <family val="3"/>
      <charset val="128"/>
    </font>
    <font>
      <b/>
      <sz val="12"/>
      <color indexed="8"/>
      <name val="ＭＳ ゴシック"/>
      <family val="3"/>
      <charset val="128"/>
    </font>
    <font>
      <sz val="9"/>
      <color indexed="8"/>
      <name val="ＭＳ ゴシック"/>
      <family val="3"/>
      <charset val="128"/>
    </font>
    <font>
      <b/>
      <sz val="9"/>
      <color indexed="8"/>
      <name val="ＭＳ ゴシック"/>
      <family val="3"/>
      <charset val="128"/>
    </font>
    <font>
      <sz val="12"/>
      <name val="ＭＳ 明朝"/>
      <family val="1"/>
      <charset val="128"/>
    </font>
    <font>
      <sz val="11"/>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scheme val="minor"/>
    </font>
    <font>
      <sz val="11"/>
      <color theme="1"/>
      <name val="ＭＳ Ｐゴシック"/>
      <family val="3"/>
      <charset val="128"/>
    </font>
    <font>
      <sz val="12"/>
      <color theme="1"/>
      <name val="ＭＳ 明朝"/>
      <family val="1"/>
      <charset val="128"/>
    </font>
    <font>
      <sz val="9"/>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5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9" fillId="0" borderId="0">
      <alignment vertical="center"/>
    </xf>
    <xf numFmtId="0" fontId="16" fillId="0" borderId="0"/>
    <xf numFmtId="0" fontId="19" fillId="0" borderId="0">
      <alignment vertical="center"/>
    </xf>
    <xf numFmtId="0" fontId="20" fillId="0" borderId="0">
      <alignment vertical="center"/>
    </xf>
    <xf numFmtId="0" fontId="16" fillId="0" borderId="0"/>
    <xf numFmtId="0" fontId="17" fillId="0" borderId="0"/>
    <xf numFmtId="0" fontId="21" fillId="0" borderId="0">
      <alignment vertical="center"/>
    </xf>
    <xf numFmtId="0" fontId="22" fillId="0" borderId="0">
      <alignment vertical="center"/>
    </xf>
    <xf numFmtId="0" fontId="16" fillId="0" borderId="0"/>
    <xf numFmtId="0" fontId="19" fillId="0" borderId="0">
      <alignment vertical="center"/>
    </xf>
    <xf numFmtId="0" fontId="17" fillId="0" borderId="0"/>
    <xf numFmtId="0" fontId="22" fillId="0" borderId="0">
      <alignment vertical="center"/>
    </xf>
    <xf numFmtId="0" fontId="18"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4"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4"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5" fillId="0" borderId="7" xfId="0" applyFont="1" applyBorder="1">
      <alignment vertical="center"/>
    </xf>
    <xf numFmtId="0" fontId="5" fillId="0" borderId="0" xfId="0" applyFont="1" applyBorder="1">
      <alignment vertical="center"/>
    </xf>
    <xf numFmtId="0" fontId="5" fillId="0" borderId="4"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5" xfId="0" applyFont="1" applyBorder="1">
      <alignment vertical="center"/>
    </xf>
    <xf numFmtId="0" fontId="5" fillId="0" borderId="6"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9" xfId="0" applyFill="1" applyBorder="1" applyAlignment="1">
      <alignment vertical="center" shrinkToFit="1"/>
    </xf>
    <xf numFmtId="0" fontId="0" fillId="3" borderId="9" xfId="0" applyNumberFormat="1" applyFill="1" applyBorder="1" applyAlignment="1">
      <alignment vertical="center" shrinkToFit="1"/>
    </xf>
    <xf numFmtId="177" fontId="0" fillId="3" borderId="9" xfId="1" applyNumberFormat="1" applyFont="1" applyFill="1" applyBorder="1" applyAlignment="1">
      <alignment vertical="center" shrinkToFit="1"/>
    </xf>
    <xf numFmtId="178" fontId="0" fillId="3" borderId="9" xfId="1" applyNumberFormat="1" applyFont="1" applyFill="1" applyBorder="1" applyAlignment="1">
      <alignment vertical="center" shrinkToFit="1"/>
    </xf>
    <xf numFmtId="49" fontId="0" fillId="0" borderId="0" xfId="0" applyNumberFormat="1" applyAlignment="1">
      <alignment vertical="center" shrinkToFit="1"/>
    </xf>
    <xf numFmtId="0" fontId="0" fillId="0" borderId="9" xfId="0" applyNumberFormat="1" applyBorder="1" applyAlignment="1">
      <alignment vertical="center" shrinkToFit="1"/>
    </xf>
    <xf numFmtId="177" fontId="0" fillId="0" borderId="9" xfId="1" applyNumberFormat="1" applyFont="1" applyBorder="1" applyAlignment="1">
      <alignment vertical="center" shrinkToFit="1"/>
    </xf>
    <xf numFmtId="40" fontId="0" fillId="0" borderId="0" xfId="0" applyNumberFormat="1">
      <alignment vertical="center"/>
    </xf>
    <xf numFmtId="0" fontId="0" fillId="4" borderId="9" xfId="0" applyFill="1" applyBorder="1">
      <alignment vertical="center"/>
    </xf>
    <xf numFmtId="179" fontId="0" fillId="0" borderId="9" xfId="0" applyNumberFormat="1" applyBorder="1">
      <alignment vertical="center"/>
    </xf>
    <xf numFmtId="0" fontId="3" fillId="4" borderId="9" xfId="0" applyFont="1" applyFill="1" applyBorder="1" applyAlignment="1">
      <alignment horizontal="center" vertical="center" shrinkToFit="1"/>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6" fillId="0" borderId="0" xfId="0" applyFont="1" applyAlignment="1">
      <alignment horizontal="center" vertical="center"/>
    </xf>
    <xf numFmtId="49" fontId="3" fillId="0" borderId="5" xfId="0" applyNumberFormat="1" applyFont="1" applyBorder="1" applyAlignment="1" applyProtection="1">
      <alignment horizontal="left" vertical="center"/>
      <protection hidden="1"/>
    </xf>
    <xf numFmtId="0" fontId="3" fillId="4" borderId="13"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3" fillId="4" borderId="15" xfId="0" applyFont="1" applyFill="1" applyBorder="1" applyAlignment="1">
      <alignment horizontal="center" vertical="center" shrinkToFit="1"/>
    </xf>
    <xf numFmtId="0" fontId="5" fillId="0" borderId="13" xfId="0" applyNumberFormat="1" applyFont="1" applyBorder="1" applyAlignment="1" applyProtection="1">
      <alignment horizontal="center" vertical="center"/>
      <protection hidden="1"/>
    </xf>
    <xf numFmtId="0" fontId="5" fillId="0" borderId="14" xfId="0" applyNumberFormat="1" applyFont="1" applyBorder="1" applyAlignment="1" applyProtection="1">
      <alignment horizontal="center" vertical="center"/>
      <protection hidden="1"/>
    </xf>
    <xf numFmtId="0" fontId="5" fillId="0" borderId="15" xfId="0" applyNumberFormat="1" applyFont="1" applyBorder="1" applyAlignment="1" applyProtection="1">
      <alignment horizontal="center" vertical="center"/>
      <protection hidden="1"/>
    </xf>
    <xf numFmtId="177" fontId="5" fillId="0" borderId="9" xfId="0" applyNumberFormat="1" applyFont="1" applyBorder="1" applyAlignment="1" applyProtection="1">
      <alignment horizontal="center" vertical="center"/>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6" fontId="5" fillId="0" borderId="13" xfId="0" applyNumberFormat="1" applyFont="1" applyBorder="1" applyAlignment="1" applyProtection="1">
      <alignment horizontal="center" vertical="center"/>
      <protection hidden="1"/>
    </xf>
    <xf numFmtId="176" fontId="5" fillId="0" borderId="14" xfId="0" applyNumberFormat="1" applyFont="1" applyBorder="1" applyAlignment="1" applyProtection="1">
      <alignment horizontal="center" vertical="center"/>
      <protection hidden="1"/>
    </xf>
    <xf numFmtId="176" fontId="5" fillId="0" borderId="15" xfId="0" applyNumberFormat="1" applyFont="1" applyBorder="1" applyAlignment="1" applyProtection="1">
      <alignment horizontal="center" vertical="center"/>
      <protection hidden="1"/>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8" fillId="0" borderId="0" xfId="0" applyFont="1" applyBorder="1" applyAlignment="1">
      <alignment horizontal="left"/>
    </xf>
    <xf numFmtId="0" fontId="8" fillId="0" borderId="5"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12" fillId="0" borderId="4" xfId="0" applyFont="1" applyBorder="1" applyAlignment="1">
      <alignment horizontal="left" vertical="center"/>
    </xf>
    <xf numFmtId="176" fontId="5" fillId="0" borderId="9" xfId="0" applyNumberFormat="1" applyFont="1" applyBorder="1" applyAlignment="1" applyProtection="1">
      <alignment horizontal="center" vertical="center"/>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formatCode="#,##0.00;&quot;△&quot;#,##0.00;&quot;-&quot;">
                  <c:v>1.89</c:v>
                </c:pt>
                <c:pt idx="4">
                  <c:v>0</c:v>
                </c:pt>
              </c:numCache>
            </c:numRef>
          </c:val>
        </c:ser>
        <c:dLbls>
          <c:showLegendKey val="0"/>
          <c:showVal val="0"/>
          <c:showCatName val="0"/>
          <c:showSerName val="0"/>
          <c:showPercent val="0"/>
          <c:showBubbleSize val="0"/>
        </c:dLbls>
        <c:gapWidth val="150"/>
        <c:axId val="85151104"/>
        <c:axId val="8516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85151104"/>
        <c:axId val="85165568"/>
      </c:lineChart>
      <c:dateAx>
        <c:axId val="85151104"/>
        <c:scaling>
          <c:orientation val="minMax"/>
        </c:scaling>
        <c:delete val="1"/>
        <c:axPos val="b"/>
        <c:numFmt formatCode="[$-411]ge" sourceLinked="1"/>
        <c:majorTickMark val="out"/>
        <c:minorTickMark val="none"/>
        <c:tickLblPos val="none"/>
        <c:crossAx val="85165568"/>
        <c:crosses val="autoZero"/>
        <c:auto val="1"/>
        <c:lblOffset val="100"/>
        <c:baseTimeUnit val="years"/>
      </c:dateAx>
      <c:valAx>
        <c:axId val="851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5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データ!$CK$6:$CO$6</c:f>
              <c:numCache>
                <c:formatCode>#,##0.00;"△"#,##0.00;"-"</c:formatCode>
                <c:ptCount val="5"/>
                <c:pt idx="0">
                  <c:v>69.430000000000007</c:v>
                </c:pt>
                <c:pt idx="1">
                  <c:v>72.02</c:v>
                </c:pt>
                <c:pt idx="2">
                  <c:v>69.760000000000005</c:v>
                </c:pt>
                <c:pt idx="3">
                  <c:v>73.069999999999993</c:v>
                </c:pt>
                <c:pt idx="4">
                  <c:v>76.62</c:v>
                </c:pt>
              </c:numCache>
            </c:numRef>
          </c:val>
        </c:ser>
        <c:dLbls>
          <c:showLegendKey val="0"/>
          <c:showVal val="0"/>
          <c:showCatName val="0"/>
          <c:showSerName val="0"/>
          <c:showPercent val="0"/>
          <c:showBubbleSize val="0"/>
        </c:dLbls>
        <c:gapWidth val="150"/>
        <c:axId val="88035328"/>
        <c:axId val="8803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88035328"/>
        <c:axId val="88037248"/>
      </c:lineChart>
      <c:dateAx>
        <c:axId val="88035328"/>
        <c:scaling>
          <c:orientation val="minMax"/>
        </c:scaling>
        <c:delete val="1"/>
        <c:axPos val="b"/>
        <c:numFmt formatCode="[$-411]ge" sourceLinked="1"/>
        <c:majorTickMark val="out"/>
        <c:minorTickMark val="none"/>
        <c:tickLblPos val="none"/>
        <c:crossAx val="88037248"/>
        <c:crosses val="autoZero"/>
        <c:auto val="1"/>
        <c:lblOffset val="100"/>
        <c:baseTimeUnit val="years"/>
      </c:dateAx>
      <c:valAx>
        <c:axId val="8803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データ!$CV$6:$CZ$6</c:f>
              <c:numCache>
                <c:formatCode>#,##0.00;"△"#,##0.00;"-"</c:formatCode>
                <c:ptCount val="5"/>
                <c:pt idx="0">
                  <c:v>75.55</c:v>
                </c:pt>
                <c:pt idx="1">
                  <c:v>68.7</c:v>
                </c:pt>
                <c:pt idx="2">
                  <c:v>72.11</c:v>
                </c:pt>
                <c:pt idx="3">
                  <c:v>64.52</c:v>
                </c:pt>
                <c:pt idx="4">
                  <c:v>61.18</c:v>
                </c:pt>
              </c:numCache>
            </c:numRef>
          </c:val>
        </c:ser>
        <c:dLbls>
          <c:showLegendKey val="0"/>
          <c:showVal val="0"/>
          <c:showCatName val="0"/>
          <c:showSerName val="0"/>
          <c:showPercent val="0"/>
          <c:showBubbleSize val="0"/>
        </c:dLbls>
        <c:gapWidth val="150"/>
        <c:axId val="88059264"/>
        <c:axId val="88073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88059264"/>
        <c:axId val="88073728"/>
      </c:lineChart>
      <c:dateAx>
        <c:axId val="88059264"/>
        <c:scaling>
          <c:orientation val="minMax"/>
        </c:scaling>
        <c:delete val="1"/>
        <c:axPos val="b"/>
        <c:numFmt formatCode="[$-411]ge" sourceLinked="1"/>
        <c:majorTickMark val="out"/>
        <c:minorTickMark val="none"/>
        <c:tickLblPos val="none"/>
        <c:crossAx val="88073728"/>
        <c:crosses val="autoZero"/>
        <c:auto val="1"/>
        <c:lblOffset val="100"/>
        <c:baseTimeUnit val="years"/>
      </c:dateAx>
      <c:valAx>
        <c:axId val="8807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5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96"/>
          <c:y val="0.15806945669028544"/>
          <c:w val="0.8602616255212191"/>
          <c:h val="0.5637016888488829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データ!$W$6:$AA$6</c:f>
              <c:numCache>
                <c:formatCode>#,##0.00;"△"#,##0.00;"-"</c:formatCode>
                <c:ptCount val="5"/>
                <c:pt idx="0">
                  <c:v>72.39</c:v>
                </c:pt>
                <c:pt idx="1">
                  <c:v>68.489999999999995</c:v>
                </c:pt>
                <c:pt idx="2">
                  <c:v>72.900000000000006</c:v>
                </c:pt>
                <c:pt idx="3">
                  <c:v>72.05</c:v>
                </c:pt>
                <c:pt idx="4">
                  <c:v>74.12</c:v>
                </c:pt>
              </c:numCache>
            </c:numRef>
          </c:val>
        </c:ser>
        <c:dLbls>
          <c:showLegendKey val="0"/>
          <c:showVal val="0"/>
          <c:showCatName val="0"/>
          <c:showSerName val="0"/>
          <c:showPercent val="0"/>
          <c:showBubbleSize val="0"/>
        </c:dLbls>
        <c:gapWidth val="150"/>
        <c:axId val="85175296"/>
        <c:axId val="8519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85175296"/>
        <c:axId val="85193856"/>
      </c:lineChart>
      <c:dateAx>
        <c:axId val="85175296"/>
        <c:scaling>
          <c:orientation val="minMax"/>
        </c:scaling>
        <c:delete val="1"/>
        <c:axPos val="b"/>
        <c:numFmt formatCode="[$-411]ge" sourceLinked="1"/>
        <c:majorTickMark val="out"/>
        <c:minorTickMark val="none"/>
        <c:tickLblPos val="none"/>
        <c:crossAx val="85193856"/>
        <c:crosses val="autoZero"/>
        <c:auto val="1"/>
        <c:lblOffset val="100"/>
        <c:baseTimeUnit val="years"/>
      </c:dateAx>
      <c:valAx>
        <c:axId val="8519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51744"/>
        <c:axId val="8555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51744"/>
        <c:axId val="85558016"/>
      </c:lineChart>
      <c:dateAx>
        <c:axId val="85551744"/>
        <c:scaling>
          <c:orientation val="minMax"/>
        </c:scaling>
        <c:delete val="1"/>
        <c:axPos val="b"/>
        <c:numFmt formatCode="[$-411]ge" sourceLinked="1"/>
        <c:majorTickMark val="out"/>
        <c:minorTickMark val="none"/>
        <c:tickLblPos val="none"/>
        <c:crossAx val="85558016"/>
        <c:crosses val="autoZero"/>
        <c:auto val="1"/>
        <c:lblOffset val="100"/>
        <c:baseTimeUnit val="years"/>
      </c:dateAx>
      <c:valAx>
        <c:axId val="8555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5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581824"/>
        <c:axId val="8558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581824"/>
        <c:axId val="85583744"/>
      </c:lineChart>
      <c:dateAx>
        <c:axId val="85581824"/>
        <c:scaling>
          <c:orientation val="minMax"/>
        </c:scaling>
        <c:delete val="1"/>
        <c:axPos val="b"/>
        <c:numFmt formatCode="[$-411]ge" sourceLinked="1"/>
        <c:majorTickMark val="out"/>
        <c:minorTickMark val="none"/>
        <c:tickLblPos val="none"/>
        <c:crossAx val="85583744"/>
        <c:crosses val="autoZero"/>
        <c:auto val="1"/>
        <c:lblOffset val="100"/>
        <c:baseTimeUnit val="years"/>
      </c:dateAx>
      <c:valAx>
        <c:axId val="8558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8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286336"/>
        <c:axId val="8628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86336"/>
        <c:axId val="86288256"/>
      </c:lineChart>
      <c:dateAx>
        <c:axId val="86286336"/>
        <c:scaling>
          <c:orientation val="minMax"/>
        </c:scaling>
        <c:delete val="1"/>
        <c:axPos val="b"/>
        <c:numFmt formatCode="[$-411]ge" sourceLinked="1"/>
        <c:majorTickMark val="out"/>
        <c:minorTickMark val="none"/>
        <c:tickLblPos val="none"/>
        <c:crossAx val="86288256"/>
        <c:crosses val="autoZero"/>
        <c:auto val="1"/>
        <c:lblOffset val="100"/>
        <c:baseTimeUnit val="years"/>
      </c:dateAx>
      <c:valAx>
        <c:axId val="8628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8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953408"/>
        <c:axId val="879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953408"/>
        <c:axId val="87955328"/>
      </c:lineChart>
      <c:dateAx>
        <c:axId val="87953408"/>
        <c:scaling>
          <c:orientation val="minMax"/>
        </c:scaling>
        <c:delete val="1"/>
        <c:axPos val="b"/>
        <c:numFmt formatCode="[$-411]ge" sourceLinked="1"/>
        <c:majorTickMark val="out"/>
        <c:minorTickMark val="none"/>
        <c:tickLblPos val="none"/>
        <c:crossAx val="87955328"/>
        <c:crosses val="autoZero"/>
        <c:auto val="1"/>
        <c:lblOffset val="100"/>
        <c:baseTimeUnit val="years"/>
      </c:dateAx>
      <c:valAx>
        <c:axId val="879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データ!$BD$6:$BH$6</c:f>
              <c:numCache>
                <c:formatCode>#,##0.00;"△"#,##0.00;"-"</c:formatCode>
                <c:ptCount val="5"/>
                <c:pt idx="0">
                  <c:v>1172.73</c:v>
                </c:pt>
                <c:pt idx="1">
                  <c:v>1143.6600000000001</c:v>
                </c:pt>
                <c:pt idx="2">
                  <c:v>1128.57</c:v>
                </c:pt>
                <c:pt idx="3">
                  <c:v>1187.73</c:v>
                </c:pt>
                <c:pt idx="4">
                  <c:v>1192.1400000000001</c:v>
                </c:pt>
              </c:numCache>
            </c:numRef>
          </c:val>
        </c:ser>
        <c:dLbls>
          <c:showLegendKey val="0"/>
          <c:showVal val="0"/>
          <c:showCatName val="0"/>
          <c:showSerName val="0"/>
          <c:showPercent val="0"/>
          <c:showBubbleSize val="0"/>
        </c:dLbls>
        <c:gapWidth val="150"/>
        <c:axId val="87983616"/>
        <c:axId val="8798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87983616"/>
        <c:axId val="87985536"/>
      </c:lineChart>
      <c:dateAx>
        <c:axId val="87983616"/>
        <c:scaling>
          <c:orientation val="minMax"/>
        </c:scaling>
        <c:delete val="1"/>
        <c:axPos val="b"/>
        <c:numFmt formatCode="[$-411]ge" sourceLinked="1"/>
        <c:majorTickMark val="out"/>
        <c:minorTickMark val="none"/>
        <c:tickLblPos val="none"/>
        <c:crossAx val="87985536"/>
        <c:crosses val="autoZero"/>
        <c:auto val="1"/>
        <c:lblOffset val="100"/>
        <c:baseTimeUnit val="years"/>
      </c:dateAx>
      <c:valAx>
        <c:axId val="8798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8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データ!$BO$6:$BS$6</c:f>
              <c:numCache>
                <c:formatCode>#,##0.00;"△"#,##0.00;"-"</c:formatCode>
                <c:ptCount val="5"/>
                <c:pt idx="0">
                  <c:v>63.3</c:v>
                </c:pt>
                <c:pt idx="1">
                  <c:v>59.98</c:v>
                </c:pt>
                <c:pt idx="2">
                  <c:v>64.239999999999995</c:v>
                </c:pt>
                <c:pt idx="3">
                  <c:v>63.63</c:v>
                </c:pt>
                <c:pt idx="4">
                  <c:v>66.040000000000006</c:v>
                </c:pt>
              </c:numCache>
            </c:numRef>
          </c:val>
        </c:ser>
        <c:dLbls>
          <c:showLegendKey val="0"/>
          <c:showVal val="0"/>
          <c:showCatName val="0"/>
          <c:showSerName val="0"/>
          <c:showPercent val="0"/>
          <c:showBubbleSize val="0"/>
        </c:dLbls>
        <c:gapWidth val="150"/>
        <c:axId val="88085632"/>
        <c:axId val="8808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88085632"/>
        <c:axId val="88087552"/>
      </c:lineChart>
      <c:dateAx>
        <c:axId val="88085632"/>
        <c:scaling>
          <c:orientation val="minMax"/>
        </c:scaling>
        <c:delete val="1"/>
        <c:axPos val="b"/>
        <c:numFmt formatCode="[$-411]ge" sourceLinked="1"/>
        <c:majorTickMark val="out"/>
        <c:minorTickMark val="none"/>
        <c:tickLblPos val="none"/>
        <c:crossAx val="88087552"/>
        <c:crosses val="autoZero"/>
        <c:auto val="1"/>
        <c:lblOffset val="100"/>
        <c:baseTimeUnit val="years"/>
      </c:dateAx>
      <c:valAx>
        <c:axId val="8808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8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データ!$BZ$6:$CD$6</c:f>
              <c:numCache>
                <c:formatCode>#,##0.00;"△"#,##0.00;"-"</c:formatCode>
                <c:ptCount val="5"/>
                <c:pt idx="0">
                  <c:v>180.57</c:v>
                </c:pt>
                <c:pt idx="1">
                  <c:v>191.87</c:v>
                </c:pt>
                <c:pt idx="2">
                  <c:v>175.44</c:v>
                </c:pt>
                <c:pt idx="3">
                  <c:v>185.26</c:v>
                </c:pt>
                <c:pt idx="4">
                  <c:v>178.39</c:v>
                </c:pt>
              </c:numCache>
            </c:numRef>
          </c:val>
        </c:ser>
        <c:dLbls>
          <c:showLegendKey val="0"/>
          <c:showVal val="0"/>
          <c:showCatName val="0"/>
          <c:showSerName val="0"/>
          <c:showPercent val="0"/>
          <c:showBubbleSize val="0"/>
        </c:dLbls>
        <c:gapWidth val="150"/>
        <c:axId val="88129920"/>
        <c:axId val="8813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88129920"/>
        <c:axId val="88131840"/>
      </c:lineChart>
      <c:dateAx>
        <c:axId val="88129920"/>
        <c:scaling>
          <c:orientation val="minMax"/>
        </c:scaling>
        <c:delete val="1"/>
        <c:axPos val="b"/>
        <c:numFmt formatCode="[$-411]ge" sourceLinked="1"/>
        <c:majorTickMark val="out"/>
        <c:minorTickMark val="none"/>
        <c:tickLblPos val="none"/>
        <c:crossAx val="88131840"/>
        <c:crosses val="autoZero"/>
        <c:auto val="1"/>
        <c:lblOffset val="100"/>
        <c:baseTimeUnit val="years"/>
      </c:dateAx>
      <c:valAx>
        <c:axId val="8813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2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1025"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1026"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1027"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1028"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1030"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1031"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103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33"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034"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035"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036"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A97446E4-82D6-4B59-9CEA-A9986AACF4F2}" type="TxLink">
            <a:rPr lang="en-US" altLang="ja-JP" sz="900" b="0" i="0" u="none" strike="noStrike" baseline="0">
              <a:solidFill>
                <a:srgbClr val="000000"/>
              </a:solidFill>
              <a:latin typeface="ＭＳ ゴシック"/>
              <a:ea typeface="ＭＳ ゴシック"/>
            </a:rPr>
            <a:pPr algn="r" rtl="0">
              <a:defRPr sz="1000"/>
            </a:pPr>
            <a:t>【75.51】</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90823A90-80C9-407F-9FFE-B884DEB816BE}" type="TxLink">
            <a:rPr lang="ja-JP" altLang="en-US"/>
            <a:pPr/>
            <a:t> </a:t>
          </a:fld>
          <a:endParaRPr lang="ja-JP" altLang="en-US"/>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32850509-E396-44ED-AFD5-82069E2A06EE}" type="TxLink">
            <a:rPr lang="ja-JP" altLang="en-US"/>
            <a:pPr/>
            <a:t> </a:t>
          </a:fld>
          <a:endParaRPr lang="ja-JP" altLang="en-US"/>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914614F9-F8A7-4130-B457-88A6EDACEBFB}" type="TxLink">
            <a:rPr lang="en-US" altLang="ja-JP" sz="900" b="0" i="0" u="none" strike="noStrike" baseline="0">
              <a:solidFill>
                <a:srgbClr val="000000"/>
              </a:solidFill>
              <a:latin typeface="ＭＳ ゴシック"/>
              <a:ea typeface="ＭＳ ゴシック"/>
            </a:rPr>
            <a:pPr algn="r" rtl="0">
              <a:defRPr sz="1000"/>
            </a:pPr>
            <a:t>【1,242.90】</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73E01982-389D-49B7-BB77-24FC3238873D}" type="TxLink">
            <a:rPr lang="en-US" altLang="ja-JP" sz="900" b="0" i="0" u="none" strike="noStrike" baseline="0">
              <a:solidFill>
                <a:srgbClr val="000000"/>
              </a:solidFill>
              <a:latin typeface="ＭＳ ゴシック"/>
              <a:ea typeface="ＭＳ ゴシック"/>
            </a:rPr>
            <a:pPr algn="r" rtl="0">
              <a:defRPr sz="1000"/>
            </a:pPr>
            <a:t>【75.27】</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F87920F9-FC23-4413-9BDB-45A950E6F6FB}" type="TxLink">
            <a:rPr lang="en-US" altLang="ja-JP" sz="900" b="0" i="0" u="none" strike="noStrike" baseline="0">
              <a:solidFill>
                <a:srgbClr val="000000"/>
              </a:solidFill>
              <a:latin typeface="ＭＳ ゴシック"/>
              <a:ea typeface="ＭＳ ゴシック"/>
            </a:rPr>
            <a:pPr algn="r" rtl="0">
              <a:defRPr sz="1000"/>
            </a:pPr>
            <a:t>【57.58】</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40DCB28B-04D7-4A41-A68B-A2D0054E4F4F}" type="TxLink">
            <a:rPr lang="en-US" altLang="ja-JP" sz="900" b="0" i="0" u="none" strike="noStrike" baseline="0">
              <a:solidFill>
                <a:srgbClr val="000000"/>
              </a:solidFill>
              <a:latin typeface="ＭＳ ゴシック"/>
              <a:ea typeface="ＭＳ ゴシック"/>
            </a:rPr>
            <a:pPr algn="r" rtl="0">
              <a:defRPr sz="1000"/>
            </a:pPr>
            <a:t>【524.69】</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CD7DF176-7BE0-4B3D-B598-6AECD28F6BAA}" type="TxLink">
            <a:rPr lang="en-US" altLang="ja-JP" sz="900" b="0" i="0" u="none" strike="noStrike" baseline="0">
              <a:solidFill>
                <a:srgbClr val="000000"/>
              </a:solidFill>
              <a:latin typeface="ＭＳ ゴシック"/>
              <a:ea typeface="ＭＳ ゴシック"/>
            </a:rPr>
            <a:pPr algn="r" rtl="0">
              <a:defRPr sz="1000"/>
            </a:pPr>
            <a:t>【33.35】</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0D051BCF-F0F3-4C51-8F1D-0067A5BA2554}" type="TxLink">
            <a:rPr lang="ja-JP" altLang="en-US"/>
            <a:pPr/>
            <a:t> </a:t>
          </a:fld>
          <a:endParaRPr lang="ja-JP" altLang="en-US"/>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fld id="{EBCF5D98-96F8-48E6-BB29-80F7CE777255}" type="TxLink">
            <a:rPr lang="ja-JP" altLang="en-US"/>
            <a:pPr/>
            <a:t> </a:t>
          </a:fld>
          <a:endParaRPr lang="ja-JP" altLang="en-US"/>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29F39A1C-D193-4261-B69D-2F09B99645D2}" type="TxLink">
            <a:rPr lang="en-US" altLang="ja-JP" sz="900" b="0" i="0" u="none" strike="noStrike" baseline="0">
              <a:solidFill>
                <a:srgbClr val="000000"/>
              </a:solidFill>
              <a:latin typeface="ＭＳ ゴシック"/>
              <a:ea typeface="ＭＳ ゴシック"/>
            </a:rPr>
            <a:pPr algn="r" rtl="0">
              <a:defRPr sz="1000"/>
            </a:pPr>
            <a:t>【0.71】</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7" zoomScaleNormal="100" workbookViewId="0">
      <selection activeCell="B6" sqref="B6:AG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高知県　東洋町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7"/>
      <c r="J7" s="45" t="s">
        <v>2</v>
      </c>
      <c r="K7" s="46"/>
      <c r="L7" s="46"/>
      <c r="M7" s="46"/>
      <c r="N7" s="46"/>
      <c r="O7" s="46"/>
      <c r="P7" s="46"/>
      <c r="Q7" s="47"/>
      <c r="R7" s="45" t="s">
        <v>3</v>
      </c>
      <c r="S7" s="46"/>
      <c r="T7" s="46"/>
      <c r="U7" s="46"/>
      <c r="V7" s="46"/>
      <c r="W7" s="46"/>
      <c r="X7" s="46"/>
      <c r="Y7" s="47"/>
      <c r="Z7" s="45" t="s">
        <v>4</v>
      </c>
      <c r="AA7" s="46"/>
      <c r="AB7" s="46"/>
      <c r="AC7" s="46"/>
      <c r="AD7" s="46"/>
      <c r="AE7" s="46"/>
      <c r="AF7" s="46"/>
      <c r="AG7" s="47"/>
      <c r="AH7" s="3"/>
      <c r="AI7" s="45" t="s">
        <v>5</v>
      </c>
      <c r="AJ7" s="46"/>
      <c r="AK7" s="46"/>
      <c r="AL7" s="46"/>
      <c r="AM7" s="46"/>
      <c r="AN7" s="46"/>
      <c r="AO7" s="46"/>
      <c r="AP7" s="47"/>
      <c r="AQ7" s="40" t="s">
        <v>6</v>
      </c>
      <c r="AR7" s="40"/>
      <c r="AS7" s="40"/>
      <c r="AT7" s="40"/>
      <c r="AU7" s="40"/>
      <c r="AV7" s="40"/>
      <c r="AW7" s="40"/>
      <c r="AX7" s="40"/>
      <c r="AY7" s="40" t="s">
        <v>7</v>
      </c>
      <c r="AZ7" s="40"/>
      <c r="BA7" s="40"/>
      <c r="BB7" s="40"/>
      <c r="BC7" s="40"/>
      <c r="BD7" s="40"/>
      <c r="BE7" s="40"/>
      <c r="BF7" s="40"/>
      <c r="BG7" s="3"/>
      <c r="BH7" s="3"/>
      <c r="BI7" s="3"/>
      <c r="BJ7" s="3"/>
      <c r="BK7" s="3"/>
      <c r="BL7" s="4" t="s">
        <v>8</v>
      </c>
      <c r="BM7" s="5"/>
      <c r="BN7" s="5"/>
      <c r="BO7" s="5"/>
      <c r="BP7" s="5"/>
      <c r="BQ7" s="5"/>
      <c r="BR7" s="5"/>
      <c r="BS7" s="5"/>
      <c r="BT7" s="5"/>
      <c r="BU7" s="5"/>
      <c r="BV7" s="5"/>
      <c r="BW7" s="5"/>
      <c r="BX7" s="5"/>
      <c r="BY7" s="6"/>
    </row>
    <row r="8" spans="1:78" ht="18.75" customHeight="1">
      <c r="A8" s="2"/>
      <c r="B8" s="48" t="str">
        <f>データ!I6</f>
        <v>法非適用</v>
      </c>
      <c r="C8" s="49"/>
      <c r="D8" s="49"/>
      <c r="E8" s="49"/>
      <c r="F8" s="49"/>
      <c r="G8" s="49"/>
      <c r="H8" s="49"/>
      <c r="I8" s="50"/>
      <c r="J8" s="48" t="str">
        <f>データ!J6</f>
        <v>水道事業</v>
      </c>
      <c r="K8" s="49"/>
      <c r="L8" s="49"/>
      <c r="M8" s="49"/>
      <c r="N8" s="49"/>
      <c r="O8" s="49"/>
      <c r="P8" s="49"/>
      <c r="Q8" s="50"/>
      <c r="R8" s="48" t="str">
        <f>データ!K6</f>
        <v>簡易水道事業</v>
      </c>
      <c r="S8" s="49"/>
      <c r="T8" s="49"/>
      <c r="U8" s="49"/>
      <c r="V8" s="49"/>
      <c r="W8" s="49"/>
      <c r="X8" s="49"/>
      <c r="Y8" s="50"/>
      <c r="Z8" s="48" t="str">
        <f>データ!L6</f>
        <v>D3</v>
      </c>
      <c r="AA8" s="49"/>
      <c r="AB8" s="49"/>
      <c r="AC8" s="49"/>
      <c r="AD8" s="49"/>
      <c r="AE8" s="49"/>
      <c r="AF8" s="49"/>
      <c r="AG8" s="50"/>
      <c r="AH8" s="3"/>
      <c r="AI8" s="54">
        <f>データ!Q6</f>
        <v>2734</v>
      </c>
      <c r="AJ8" s="55"/>
      <c r="AK8" s="55"/>
      <c r="AL8" s="55"/>
      <c r="AM8" s="55"/>
      <c r="AN8" s="55"/>
      <c r="AO8" s="55"/>
      <c r="AP8" s="56"/>
      <c r="AQ8" s="51">
        <f>データ!R6</f>
        <v>74.06</v>
      </c>
      <c r="AR8" s="51"/>
      <c r="AS8" s="51"/>
      <c r="AT8" s="51"/>
      <c r="AU8" s="51"/>
      <c r="AV8" s="51"/>
      <c r="AW8" s="51"/>
      <c r="AX8" s="51"/>
      <c r="AY8" s="51">
        <f>データ!S6</f>
        <v>36.92</v>
      </c>
      <c r="AZ8" s="51"/>
      <c r="BA8" s="51"/>
      <c r="BB8" s="51"/>
      <c r="BC8" s="51"/>
      <c r="BD8" s="51"/>
      <c r="BE8" s="51"/>
      <c r="BF8" s="51"/>
      <c r="BG8" s="3"/>
      <c r="BH8" s="3"/>
      <c r="BI8" s="3"/>
      <c r="BJ8" s="3"/>
      <c r="BK8" s="3"/>
      <c r="BL8" s="52" t="s">
        <v>9</v>
      </c>
      <c r="BM8" s="53"/>
      <c r="BN8" s="7" t="s">
        <v>10</v>
      </c>
      <c r="BO8" s="8"/>
      <c r="BP8" s="8"/>
      <c r="BQ8" s="8"/>
      <c r="BR8" s="8"/>
      <c r="BS8" s="8"/>
      <c r="BT8" s="8"/>
      <c r="BU8" s="8"/>
      <c r="BV8" s="8"/>
      <c r="BW8" s="8"/>
      <c r="BX8" s="8"/>
      <c r="BY8" s="9"/>
    </row>
    <row r="9" spans="1:78" ht="18.75" customHeight="1">
      <c r="A9" s="2"/>
      <c r="B9" s="40" t="s">
        <v>11</v>
      </c>
      <c r="C9" s="40"/>
      <c r="D9" s="40"/>
      <c r="E9" s="40"/>
      <c r="F9" s="40"/>
      <c r="G9" s="40"/>
      <c r="H9" s="40"/>
      <c r="I9" s="40"/>
      <c r="J9" s="40" t="s">
        <v>12</v>
      </c>
      <c r="K9" s="40"/>
      <c r="L9" s="40"/>
      <c r="M9" s="40"/>
      <c r="N9" s="40"/>
      <c r="O9" s="40"/>
      <c r="P9" s="40"/>
      <c r="Q9" s="40"/>
      <c r="R9" s="40" t="s">
        <v>13</v>
      </c>
      <c r="S9" s="40"/>
      <c r="T9" s="40"/>
      <c r="U9" s="40"/>
      <c r="V9" s="40"/>
      <c r="W9" s="40"/>
      <c r="X9" s="40"/>
      <c r="Y9" s="40"/>
      <c r="Z9" s="40" t="s">
        <v>14</v>
      </c>
      <c r="AA9" s="40"/>
      <c r="AB9" s="40"/>
      <c r="AC9" s="40"/>
      <c r="AD9" s="40"/>
      <c r="AE9" s="40"/>
      <c r="AF9" s="40"/>
      <c r="AG9" s="40"/>
      <c r="AH9" s="3"/>
      <c r="AI9" s="40" t="s">
        <v>15</v>
      </c>
      <c r="AJ9" s="40"/>
      <c r="AK9" s="40"/>
      <c r="AL9" s="40"/>
      <c r="AM9" s="40"/>
      <c r="AN9" s="40"/>
      <c r="AO9" s="40"/>
      <c r="AP9" s="40"/>
      <c r="AQ9" s="40" t="s">
        <v>16</v>
      </c>
      <c r="AR9" s="40"/>
      <c r="AS9" s="40"/>
      <c r="AT9" s="40"/>
      <c r="AU9" s="40"/>
      <c r="AV9" s="40"/>
      <c r="AW9" s="40"/>
      <c r="AX9" s="40"/>
      <c r="AY9" s="40" t="s">
        <v>17</v>
      </c>
      <c r="AZ9" s="40"/>
      <c r="BA9" s="40"/>
      <c r="BB9" s="40"/>
      <c r="BC9" s="40"/>
      <c r="BD9" s="40"/>
      <c r="BE9" s="40"/>
      <c r="BF9" s="40"/>
      <c r="BG9" s="3"/>
      <c r="BH9" s="3"/>
      <c r="BI9" s="3"/>
      <c r="BJ9" s="3"/>
      <c r="BK9" s="3"/>
      <c r="BL9" s="41" t="s">
        <v>18</v>
      </c>
      <c r="BM9" s="42"/>
      <c r="BN9" s="10" t="s">
        <v>19</v>
      </c>
      <c r="BO9" s="11"/>
      <c r="BP9" s="11"/>
      <c r="BQ9" s="11"/>
      <c r="BR9" s="11"/>
      <c r="BS9" s="11"/>
      <c r="BT9" s="11"/>
      <c r="BU9" s="11"/>
      <c r="BV9" s="11"/>
      <c r="BW9" s="11"/>
      <c r="BX9" s="11"/>
      <c r="BY9" s="12"/>
    </row>
    <row r="10" spans="1:78" ht="18.75" customHeight="1">
      <c r="A10" s="2"/>
      <c r="B10" s="51" t="str">
        <f>データ!M6</f>
        <v>-</v>
      </c>
      <c r="C10" s="51"/>
      <c r="D10" s="51"/>
      <c r="E10" s="51"/>
      <c r="F10" s="51"/>
      <c r="G10" s="51"/>
      <c r="H10" s="51"/>
      <c r="I10" s="51"/>
      <c r="J10" s="51" t="str">
        <f>データ!N6</f>
        <v>該当数値なし</v>
      </c>
      <c r="K10" s="51"/>
      <c r="L10" s="51"/>
      <c r="M10" s="51"/>
      <c r="N10" s="51"/>
      <c r="O10" s="51"/>
      <c r="P10" s="51"/>
      <c r="Q10" s="51"/>
      <c r="R10" s="51">
        <f>データ!O6</f>
        <v>96.18</v>
      </c>
      <c r="S10" s="51"/>
      <c r="T10" s="51"/>
      <c r="U10" s="51"/>
      <c r="V10" s="51"/>
      <c r="W10" s="51"/>
      <c r="X10" s="51"/>
      <c r="Y10" s="51"/>
      <c r="Z10" s="80">
        <f>データ!P6</f>
        <v>1950</v>
      </c>
      <c r="AA10" s="80"/>
      <c r="AB10" s="80"/>
      <c r="AC10" s="80"/>
      <c r="AD10" s="80"/>
      <c r="AE10" s="80"/>
      <c r="AF10" s="80"/>
      <c r="AG10" s="80"/>
      <c r="AH10" s="2"/>
      <c r="AI10" s="80">
        <f>データ!T6</f>
        <v>2593</v>
      </c>
      <c r="AJ10" s="80"/>
      <c r="AK10" s="80"/>
      <c r="AL10" s="80"/>
      <c r="AM10" s="80"/>
      <c r="AN10" s="80"/>
      <c r="AO10" s="80"/>
      <c r="AP10" s="80"/>
      <c r="AQ10" s="51">
        <f>データ!U6</f>
        <v>2.4</v>
      </c>
      <c r="AR10" s="51"/>
      <c r="AS10" s="51"/>
      <c r="AT10" s="51"/>
      <c r="AU10" s="51"/>
      <c r="AV10" s="51"/>
      <c r="AW10" s="51"/>
      <c r="AX10" s="51"/>
      <c r="AY10" s="51">
        <f>データ!V6</f>
        <v>1080.42</v>
      </c>
      <c r="AZ10" s="51"/>
      <c r="BA10" s="51"/>
      <c r="BB10" s="51"/>
      <c r="BC10" s="51"/>
      <c r="BD10" s="51"/>
      <c r="BE10" s="51"/>
      <c r="BF10" s="51"/>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71" t="s">
        <v>23</v>
      </c>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3"/>
      <c r="BK14" s="2"/>
      <c r="BL14" s="74" t="s">
        <v>24</v>
      </c>
      <c r="BM14" s="75"/>
      <c r="BN14" s="75"/>
      <c r="BO14" s="75"/>
      <c r="BP14" s="75"/>
      <c r="BQ14" s="75"/>
      <c r="BR14" s="75"/>
      <c r="BS14" s="75"/>
      <c r="BT14" s="75"/>
      <c r="BU14" s="75"/>
      <c r="BV14" s="75"/>
      <c r="BW14" s="75"/>
      <c r="BX14" s="75"/>
      <c r="BY14" s="75"/>
      <c r="BZ14" s="76"/>
    </row>
    <row r="15" spans="1:78" ht="13.5" customHeight="1">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68" t="s">
        <v>34</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7"/>
      <c r="BM60" s="58"/>
      <c r="BN60" s="58"/>
      <c r="BO60" s="58"/>
      <c r="BP60" s="58"/>
      <c r="BQ60" s="58"/>
      <c r="BR60" s="58"/>
      <c r="BS60" s="58"/>
      <c r="BT60" s="58"/>
      <c r="BU60" s="58"/>
      <c r="BV60" s="58"/>
      <c r="BW60" s="58"/>
      <c r="BX60" s="58"/>
      <c r="BY60" s="58"/>
      <c r="BZ60" s="59"/>
    </row>
    <row r="61" spans="1:78" ht="13.5" customHeight="1">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AV56:BI57"/>
    <mergeCell ref="B60:BJ61"/>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C34:P35"/>
    <mergeCell ref="R34:AE35"/>
    <mergeCell ref="AG34:AT35"/>
    <mergeCell ref="AV34:BI35"/>
    <mergeCell ref="AY10:BF10"/>
    <mergeCell ref="AY8:BF8"/>
    <mergeCell ref="BL8:BM8"/>
    <mergeCell ref="AI8:AP8"/>
    <mergeCell ref="AQ8:AX8"/>
    <mergeCell ref="BL16:BZ44"/>
    <mergeCell ref="BL10:BM10"/>
    <mergeCell ref="BL11:BZ13"/>
    <mergeCell ref="AQ9:AX9"/>
    <mergeCell ref="B8:I8"/>
    <mergeCell ref="J8:Q8"/>
    <mergeCell ref="R8:Y8"/>
    <mergeCell ref="Z8:AG8"/>
    <mergeCell ref="AY7:BF7"/>
    <mergeCell ref="AY9:BF9"/>
    <mergeCell ref="BL9:BM9"/>
    <mergeCell ref="B2:BZ4"/>
    <mergeCell ref="B6:AG6"/>
    <mergeCell ref="B7:I7"/>
    <mergeCell ref="J7:Q7"/>
    <mergeCell ref="R7:Y7"/>
    <mergeCell ref="Z7:AG7"/>
    <mergeCell ref="AI7:AP7"/>
    <mergeCell ref="AQ7:AX7"/>
    <mergeCell ref="B9:I9"/>
    <mergeCell ref="J9:Q9"/>
    <mergeCell ref="R9:Y9"/>
    <mergeCell ref="Z9:AG9"/>
    <mergeCell ref="AI9:AP9"/>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393011</v>
      </c>
      <c r="D6" s="31">
        <f t="shared" si="3"/>
        <v>47</v>
      </c>
      <c r="E6" s="31">
        <f t="shared" si="3"/>
        <v>1</v>
      </c>
      <c r="F6" s="31">
        <f t="shared" si="3"/>
        <v>0</v>
      </c>
      <c r="G6" s="31">
        <f t="shared" si="3"/>
        <v>0</v>
      </c>
      <c r="H6" s="31" t="str">
        <f t="shared" si="3"/>
        <v>高知県　東洋町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96.18</v>
      </c>
      <c r="P6" s="32">
        <f t="shared" si="3"/>
        <v>1950</v>
      </c>
      <c r="Q6" s="32">
        <f t="shared" si="3"/>
        <v>2734</v>
      </c>
      <c r="R6" s="32">
        <f t="shared" si="3"/>
        <v>74.06</v>
      </c>
      <c r="S6" s="32">
        <f t="shared" si="3"/>
        <v>36.92</v>
      </c>
      <c r="T6" s="32">
        <f t="shared" si="3"/>
        <v>2593</v>
      </c>
      <c r="U6" s="32">
        <f t="shared" si="3"/>
        <v>2.4</v>
      </c>
      <c r="V6" s="32">
        <f t="shared" si="3"/>
        <v>1080.42</v>
      </c>
      <c r="W6" s="33">
        <f>IF(W7="",NA(),W7)</f>
        <v>72.39</v>
      </c>
      <c r="X6" s="33">
        <f t="shared" ref="X6:AF6" si="4">IF(X7="",NA(),X7)</f>
        <v>68.489999999999995</v>
      </c>
      <c r="Y6" s="33">
        <f t="shared" si="4"/>
        <v>72.900000000000006</v>
      </c>
      <c r="Z6" s="33">
        <f t="shared" si="4"/>
        <v>72.05</v>
      </c>
      <c r="AA6" s="33">
        <f t="shared" si="4"/>
        <v>74.12</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1172.73</v>
      </c>
      <c r="BE6" s="33">
        <f t="shared" ref="BE6:BM6" si="7">IF(BE7="",NA(),BE7)</f>
        <v>1143.6600000000001</v>
      </c>
      <c r="BF6" s="33">
        <f t="shared" si="7"/>
        <v>1128.57</v>
      </c>
      <c r="BG6" s="33">
        <f t="shared" si="7"/>
        <v>1187.73</v>
      </c>
      <c r="BH6" s="33">
        <f t="shared" si="7"/>
        <v>1192.1400000000001</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63.3</v>
      </c>
      <c r="BP6" s="33">
        <f t="shared" ref="BP6:BX6" si="8">IF(BP7="",NA(),BP7)</f>
        <v>59.98</v>
      </c>
      <c r="BQ6" s="33">
        <f t="shared" si="8"/>
        <v>64.239999999999995</v>
      </c>
      <c r="BR6" s="33">
        <f t="shared" si="8"/>
        <v>63.63</v>
      </c>
      <c r="BS6" s="33">
        <f t="shared" si="8"/>
        <v>66.040000000000006</v>
      </c>
      <c r="BT6" s="33">
        <f t="shared" si="8"/>
        <v>56.46</v>
      </c>
      <c r="BU6" s="33">
        <f t="shared" si="8"/>
        <v>19.77</v>
      </c>
      <c r="BV6" s="33">
        <f t="shared" si="8"/>
        <v>34.25</v>
      </c>
      <c r="BW6" s="33">
        <f t="shared" si="8"/>
        <v>46.48</v>
      </c>
      <c r="BX6" s="33">
        <f t="shared" si="8"/>
        <v>40.6</v>
      </c>
      <c r="BY6" s="32" t="str">
        <f>IF(BY7="","",IF(BY7="-","【-】","【"&amp;SUBSTITUTE(TEXT(BY7,"#,##0.00"),"-","△")&amp;"】"))</f>
        <v>【33.35】</v>
      </c>
      <c r="BZ6" s="33">
        <f>IF(BZ7="",NA(),BZ7)</f>
        <v>180.57</v>
      </c>
      <c r="CA6" s="33">
        <f t="shared" ref="CA6:CI6" si="9">IF(CA7="",NA(),CA7)</f>
        <v>191.87</v>
      </c>
      <c r="CB6" s="33">
        <f t="shared" si="9"/>
        <v>175.44</v>
      </c>
      <c r="CC6" s="33">
        <f t="shared" si="9"/>
        <v>185.26</v>
      </c>
      <c r="CD6" s="33">
        <f t="shared" si="9"/>
        <v>178.39</v>
      </c>
      <c r="CE6" s="33">
        <f t="shared" si="9"/>
        <v>306.49</v>
      </c>
      <c r="CF6" s="33">
        <f t="shared" si="9"/>
        <v>878.73</v>
      </c>
      <c r="CG6" s="33">
        <f t="shared" si="9"/>
        <v>501.18</v>
      </c>
      <c r="CH6" s="33">
        <f t="shared" si="9"/>
        <v>376.61</v>
      </c>
      <c r="CI6" s="33">
        <f t="shared" si="9"/>
        <v>440.03</v>
      </c>
      <c r="CJ6" s="32" t="str">
        <f>IF(CJ7="","",IF(CJ7="-","【-】","【"&amp;SUBSTITUTE(TEXT(CJ7,"#,##0.00"),"-","△")&amp;"】"))</f>
        <v>【524.69】</v>
      </c>
      <c r="CK6" s="33">
        <f>IF(CK7="",NA(),CK7)</f>
        <v>69.430000000000007</v>
      </c>
      <c r="CL6" s="33">
        <f t="shared" ref="CL6:CT6" si="10">IF(CL7="",NA(),CL7)</f>
        <v>72.02</v>
      </c>
      <c r="CM6" s="33">
        <f t="shared" si="10"/>
        <v>69.760000000000005</v>
      </c>
      <c r="CN6" s="33">
        <f t="shared" si="10"/>
        <v>73.069999999999993</v>
      </c>
      <c r="CO6" s="33">
        <f t="shared" si="10"/>
        <v>76.62</v>
      </c>
      <c r="CP6" s="33">
        <f t="shared" si="10"/>
        <v>58.25</v>
      </c>
      <c r="CQ6" s="33">
        <f t="shared" si="10"/>
        <v>57.17</v>
      </c>
      <c r="CR6" s="33">
        <f t="shared" si="10"/>
        <v>57.55</v>
      </c>
      <c r="CS6" s="33">
        <f t="shared" si="10"/>
        <v>57.43</v>
      </c>
      <c r="CT6" s="33">
        <f t="shared" si="10"/>
        <v>57.29</v>
      </c>
      <c r="CU6" s="32" t="str">
        <f>IF(CU7="","",IF(CU7="-","【-】","【"&amp;SUBSTITUTE(TEXT(CU7,"#,##0.00"),"-","△")&amp;"】"))</f>
        <v>【57.58】</v>
      </c>
      <c r="CV6" s="33">
        <f>IF(CV7="",NA(),CV7)</f>
        <v>75.55</v>
      </c>
      <c r="CW6" s="33">
        <f t="shared" ref="CW6:DE6" si="11">IF(CW7="",NA(),CW7)</f>
        <v>68.7</v>
      </c>
      <c r="CX6" s="33">
        <f t="shared" si="11"/>
        <v>72.11</v>
      </c>
      <c r="CY6" s="33">
        <f t="shared" si="11"/>
        <v>64.52</v>
      </c>
      <c r="CZ6" s="33">
        <f t="shared" si="11"/>
        <v>61.18</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3">
        <f t="shared" si="14"/>
        <v>1.89</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393011</v>
      </c>
      <c r="D7" s="35">
        <v>47</v>
      </c>
      <c r="E7" s="35">
        <v>1</v>
      </c>
      <c r="F7" s="35">
        <v>0</v>
      </c>
      <c r="G7" s="35">
        <v>0</v>
      </c>
      <c r="H7" s="35" t="s">
        <v>93</v>
      </c>
      <c r="I7" s="35" t="s">
        <v>94</v>
      </c>
      <c r="J7" s="35" t="s">
        <v>95</v>
      </c>
      <c r="K7" s="35" t="s">
        <v>96</v>
      </c>
      <c r="L7" s="35" t="s">
        <v>97</v>
      </c>
      <c r="M7" s="36" t="s">
        <v>98</v>
      </c>
      <c r="N7" s="36" t="s">
        <v>99</v>
      </c>
      <c r="O7" s="36">
        <v>96.18</v>
      </c>
      <c r="P7" s="36">
        <v>1950</v>
      </c>
      <c r="Q7" s="36">
        <v>2734</v>
      </c>
      <c r="R7" s="36">
        <v>74.06</v>
      </c>
      <c r="S7" s="36">
        <v>36.92</v>
      </c>
      <c r="T7" s="36">
        <v>2593</v>
      </c>
      <c r="U7" s="36">
        <v>2.4</v>
      </c>
      <c r="V7" s="36">
        <v>1080.42</v>
      </c>
      <c r="W7" s="36">
        <v>72.39</v>
      </c>
      <c r="X7" s="36">
        <v>68.489999999999995</v>
      </c>
      <c r="Y7" s="36">
        <v>72.900000000000006</v>
      </c>
      <c r="Z7" s="36">
        <v>72.05</v>
      </c>
      <c r="AA7" s="36">
        <v>74.12</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1172.73</v>
      </c>
      <c r="BE7" s="36">
        <v>1143.6600000000001</v>
      </c>
      <c r="BF7" s="36">
        <v>1128.57</v>
      </c>
      <c r="BG7" s="36">
        <v>1187.73</v>
      </c>
      <c r="BH7" s="36">
        <v>1192.1400000000001</v>
      </c>
      <c r="BI7" s="36">
        <v>1124.6400000000001</v>
      </c>
      <c r="BJ7" s="36">
        <v>1108.26</v>
      </c>
      <c r="BK7" s="36">
        <v>1113.76</v>
      </c>
      <c r="BL7" s="36">
        <v>1125.69</v>
      </c>
      <c r="BM7" s="36">
        <v>1134.67</v>
      </c>
      <c r="BN7" s="36">
        <v>1242.9000000000001</v>
      </c>
      <c r="BO7" s="36">
        <v>63.3</v>
      </c>
      <c r="BP7" s="36">
        <v>59.98</v>
      </c>
      <c r="BQ7" s="36">
        <v>64.239999999999995</v>
      </c>
      <c r="BR7" s="36">
        <v>63.63</v>
      </c>
      <c r="BS7" s="36">
        <v>66.040000000000006</v>
      </c>
      <c r="BT7" s="36">
        <v>56.46</v>
      </c>
      <c r="BU7" s="36">
        <v>19.77</v>
      </c>
      <c r="BV7" s="36">
        <v>34.25</v>
      </c>
      <c r="BW7" s="36">
        <v>46.48</v>
      </c>
      <c r="BX7" s="36">
        <v>40.6</v>
      </c>
      <c r="BY7" s="36">
        <v>33.35</v>
      </c>
      <c r="BZ7" s="36">
        <v>180.57</v>
      </c>
      <c r="CA7" s="36">
        <v>191.87</v>
      </c>
      <c r="CB7" s="36">
        <v>175.44</v>
      </c>
      <c r="CC7" s="36">
        <v>185.26</v>
      </c>
      <c r="CD7" s="36">
        <v>178.39</v>
      </c>
      <c r="CE7" s="36">
        <v>306.49</v>
      </c>
      <c r="CF7" s="36">
        <v>878.73</v>
      </c>
      <c r="CG7" s="36">
        <v>501.18</v>
      </c>
      <c r="CH7" s="36">
        <v>376.61</v>
      </c>
      <c r="CI7" s="36">
        <v>440.03</v>
      </c>
      <c r="CJ7" s="36">
        <v>524.69000000000005</v>
      </c>
      <c r="CK7" s="36">
        <v>69.430000000000007</v>
      </c>
      <c r="CL7" s="36">
        <v>72.02</v>
      </c>
      <c r="CM7" s="36">
        <v>69.760000000000005</v>
      </c>
      <c r="CN7" s="36">
        <v>73.069999999999993</v>
      </c>
      <c r="CO7" s="36">
        <v>76.62</v>
      </c>
      <c r="CP7" s="36">
        <v>58.25</v>
      </c>
      <c r="CQ7" s="36">
        <v>57.17</v>
      </c>
      <c r="CR7" s="36">
        <v>57.55</v>
      </c>
      <c r="CS7" s="36">
        <v>57.43</v>
      </c>
      <c r="CT7" s="36">
        <v>57.29</v>
      </c>
      <c r="CU7" s="36">
        <v>57.58</v>
      </c>
      <c r="CV7" s="36">
        <v>75.55</v>
      </c>
      <c r="CW7" s="36">
        <v>68.7</v>
      </c>
      <c r="CX7" s="36">
        <v>72.11</v>
      </c>
      <c r="CY7" s="36">
        <v>64.52</v>
      </c>
      <c r="CZ7" s="36">
        <v>61.18</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1.89</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hbis</cp:lastModifiedBy>
  <cp:lastPrinted>2017-01-31T23:55:40Z</cp:lastPrinted>
  <dcterms:created xsi:type="dcterms:W3CDTF">2016-12-02T02:21:49Z</dcterms:created>
  <dcterms:modified xsi:type="dcterms:W3CDTF">2017-02-01T00:00:21Z</dcterms:modified>
</cp:coreProperties>
</file>