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R10" i="4" s="1"/>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<sst xmlns="http://schemas.openxmlformats.org/spreadsheetml/2006/main" count="218" uniqueCount="108">
  <si>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</si>
  <si>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</si>
  <si>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</si>
  <si>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</si>
  <si>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</si>
  <si>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</si>
  <si>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</si>
  <si>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</si>
  <si>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</si>
  <si>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</si>
  <si>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</si>
  <si>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</si>
  <si>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</si>
  <si>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</si>
  <si>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</si>
  <si>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</si>
  <si>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</si>
  <si>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</si>
  <si>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</si>
  <si>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</si>
  <si>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</si>
  <si>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</si>
  <si>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</si>
  <si>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</si>
  <si>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</si>
  <si>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</si>
  <si>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</si>
  <si>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</si>
  <si>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</si>
  <si>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</si>
  <si>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</si>
  <si>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</si>
  <si>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</si>
  <si>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</si>
  <si>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</si>
  <si>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</si>
  <si>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</si>
  <si>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</si>
  <si>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</si>
  <si>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</si>
  <si>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</si>
  <si>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</si>
  <si>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</si>
  <si>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</si>
  <si>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</si>
  <si>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</si>
  <si>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</si>
  <si>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</si>
  <si>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</si>
  <si>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</si>
  <si>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</si>
  <si>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</si>
  <si>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</si>
  <si>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</si>
  <si>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</si>
  <si>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</si>
  <si>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</si>
  <si>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</si>
  <si>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</si>
  <si>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</si>
  <si>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</si>
  <si>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</si>
  <si>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</si>
  <si>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</si>
  <si>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</si>
  <si>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</si>
  <si>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</si>
  <si>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</si>
  <si>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</si>
  <si>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</si>
  <si>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</si>
  <si>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</si>
  <si>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</si>
  <si>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</si>
  <si>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</si>
  <si>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</si>
  <si>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</si>
  <si>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</si>
  <si>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</si>
  <si>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</si>
  <si>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</si>
  <si>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</si>
  <si>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</si>
  <si>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</si>
  <si>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</si>
  <si>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</si>
  <si>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</si>
  <si>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</si>
  <si>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</si>
  <si>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</si>
  <si>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</si>
  <si>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</si>
  <si>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</si>
  <si>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田野町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</si>
  <si>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</si>
  <si>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</si>
  <si>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</si>
  <si>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</si>
  <si>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</si>
  <si>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</si>
  <si>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</si>
  <si>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</si>
  <si>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</si>
  <si>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</si>
  <si>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</si>
  <si>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H24より計画的に管路の更新が行えており、類似団体を上回る更新率である。今後は、更新に係る財源の確保や経営に与える影響等を考慮し、更新計画を立てていく必要がある。</t>
    <rPh sb="6" eb="9">
      <t>ケイカクテキ</t>
    </rPh>
    <rPh sb="10" eb="12">
      <t>カンロ</t>
    </rPh>
    <rPh sb="13" eb="15">
      <t>コウシン</t>
    </rPh>
    <rPh sb="16" eb="17">
      <t>オコナ</t>
    </rPh>
    <rPh sb="22" eb="24">
      <t>ルイジ</t>
    </rPh>
    <rPh sb="24" eb="26">
      <t>ダンタイ</t>
    </rPh>
    <rPh sb="27" eb="29">
      <t>ウワマワ</t>
    </rPh>
    <rPh sb="30" eb="32">
      <t>コウシン</t>
    </rPh>
    <rPh sb="32" eb="33">
      <t>リツ</t>
    </rPh>
    <rPh sb="37" eb="39">
      <t>コンゴ</t>
    </rPh>
    <rPh sb="41" eb="43">
      <t>コウシン</t>
    </rPh>
    <rPh sb="44" eb="45">
      <t>カカ</t>
    </rPh>
    <rPh sb="46" eb="48">
      <t>ザイゲン</t>
    </rPh>
    <rPh sb="49" eb="51">
      <t>カクホ</t>
    </rPh>
    <rPh sb="52" eb="54">
      <t>ケイエイ</t>
    </rPh>
    <rPh sb="55" eb="56">
      <t>アタ</t>
    </rPh>
    <rPh sb="58" eb="60">
      <t>エイキョウ</t>
    </rPh>
    <rPh sb="60" eb="61">
      <t>トウ</t>
    </rPh>
    <rPh sb="62" eb="64">
      <t>コウリョ</t>
    </rPh>
    <rPh sb="66" eb="68">
      <t>コウシン</t>
    </rPh>
    <rPh sb="68" eb="70">
      <t>ケイカク</t>
    </rPh>
    <rPh sb="71" eb="72">
      <t>タ</t>
    </rPh>
    <rPh sb="76" eb="78">
      <t>ヒツヨウ</t>
    </rPh>
    <phoneticPr fontId="4"/>
  </si>
  <si>
    <t>　経営戦略やアセットマネジメントの策定を行い、施設・設備や財務状況の現状把握・分析と、それに基づく計画的な施設整備や適正な料金の改定を行うなどし、経営の健全化を図っていく。</t>
    <rPh sb="1" eb="3">
      <t>ケイエイ</t>
    </rPh>
    <rPh sb="3" eb="5">
      <t>センリャク</t>
    </rPh>
    <rPh sb="17" eb="19">
      <t>サクテイ</t>
    </rPh>
    <rPh sb="20" eb="21">
      <t>オコナ</t>
    </rPh>
    <rPh sb="23" eb="25">
      <t>シセツ</t>
    </rPh>
    <rPh sb="26" eb="28">
      <t>セツビ</t>
    </rPh>
    <rPh sb="29" eb="31">
      <t>ザイム</t>
    </rPh>
    <rPh sb="31" eb="33">
      <t>ジョウキョウ</t>
    </rPh>
    <rPh sb="34" eb="36">
      <t>ゲンジョウ</t>
    </rPh>
    <rPh sb="36" eb="38">
      <t>ハアク</t>
    </rPh>
    <rPh sb="39" eb="41">
      <t>ブンセキ</t>
    </rPh>
    <rPh sb="46" eb="47">
      <t>モト</t>
    </rPh>
    <rPh sb="49" eb="52">
      <t>ケイカクテキ</t>
    </rPh>
    <rPh sb="53" eb="55">
      <t>シセツ</t>
    </rPh>
    <rPh sb="55" eb="57">
      <t>セイビ</t>
    </rPh>
    <rPh sb="58" eb="60">
      <t>テキセイ</t>
    </rPh>
    <rPh sb="61" eb="63">
      <t>リョウキン</t>
    </rPh>
    <rPh sb="64" eb="66">
      <t>カイテイ</t>
    </rPh>
    <rPh sb="67" eb="68">
      <t>オコナ</t>
    </rPh>
    <rPh sb="73" eb="75">
      <t>ケイエイ</t>
    </rPh>
    <rPh sb="76" eb="79">
      <t>ケンゼンカ</t>
    </rPh>
    <rPh sb="80" eb="81">
      <t>ハカ</t>
    </rPh>
    <phoneticPr fontId="4"/>
  </si>
  <si>
    <t>①収益的収支比率
　低料金であることや人口減少などで料金収入が減少傾向にあるため、給水に係る維持管理費等を料金収入で賄えておらず、一般会計からの繰入金に頼っている状況である。しかし、H25から右肩上がりで改善してきている。今後は適正な料金改定や経費節減に努め経営改善を図っていく必要がある。
④企業債残高対給水収益比率
　類似団体平均値よりも上回っているため、料金設定や投資規模や時期が適正であるか見直す必要がある。
⑤料金回収率
　給水に係る費用を、給水収益以外で賄っている状況であるため、適切な料金設定により給水収益の確保を検討していく必要がある。
⑦配水能力値を見直したこと及び人口減少に伴う利用料の減少などが影響し、類似団体の平均を下回った。
⑧有収率
　類似団体よりも上回っている他、前年より改善がみらるため、基幹改良工事等により漏水個所の修繕などが行えている。</t>
    <rPh sb="1" eb="4">
      <t>シュウエキテキ</t>
    </rPh>
    <rPh sb="4" eb="6">
      <t>シュウシ</t>
    </rPh>
    <rPh sb="6" eb="8">
      <t>ヒリツ</t>
    </rPh>
    <rPh sb="10" eb="13">
      <t>テイリョウキン</t>
    </rPh>
    <rPh sb="19" eb="21">
      <t>ジンコウ</t>
    </rPh>
    <rPh sb="21" eb="23">
      <t>ゲンショウ</t>
    </rPh>
    <rPh sb="26" eb="28">
      <t>リョウキン</t>
    </rPh>
    <rPh sb="28" eb="30">
      <t>シュウニュウ</t>
    </rPh>
    <rPh sb="31" eb="33">
      <t>ゲンショウ</t>
    </rPh>
    <rPh sb="33" eb="35">
      <t>ケイコウ</t>
    </rPh>
    <rPh sb="41" eb="43">
      <t>キュウスイ</t>
    </rPh>
    <rPh sb="44" eb="45">
      <t>カカ</t>
    </rPh>
    <rPh sb="46" eb="48">
      <t>イジ</t>
    </rPh>
    <rPh sb="48" eb="51">
      <t>カンリヒ</t>
    </rPh>
    <rPh sb="51" eb="52">
      <t>トウ</t>
    </rPh>
    <rPh sb="53" eb="55">
      <t>リョウキン</t>
    </rPh>
    <rPh sb="55" eb="57">
      <t>シュウニュウ</t>
    </rPh>
    <rPh sb="58" eb="59">
      <t>マカナ</t>
    </rPh>
    <rPh sb="65" eb="67">
      <t>イッパン</t>
    </rPh>
    <rPh sb="67" eb="69">
      <t>カイケイ</t>
    </rPh>
    <rPh sb="72" eb="74">
      <t>クリイレ</t>
    </rPh>
    <rPh sb="74" eb="75">
      <t>キン</t>
    </rPh>
    <rPh sb="76" eb="77">
      <t>タヨ</t>
    </rPh>
    <rPh sb="81" eb="83">
      <t>ジョウキョウ</t>
    </rPh>
    <rPh sb="96" eb="98">
      <t>ミギカタ</t>
    </rPh>
    <rPh sb="98" eb="99">
      <t>ア</t>
    </rPh>
    <rPh sb="102" eb="104">
      <t>カイゼン</t>
    </rPh>
    <rPh sb="111" eb="113">
      <t>コンゴ</t>
    </rPh>
    <rPh sb="114" eb="116">
      <t>テキセイ</t>
    </rPh>
    <rPh sb="117" eb="119">
      <t>リョウキン</t>
    </rPh>
    <rPh sb="119" eb="121">
      <t>カイテイ</t>
    </rPh>
    <rPh sb="122" eb="124">
      <t>ケイヒ</t>
    </rPh>
    <rPh sb="124" eb="126">
      <t>セツゲン</t>
    </rPh>
    <rPh sb="127" eb="128">
      <t>ツト</t>
    </rPh>
    <rPh sb="129" eb="131">
      <t>ケイエイ</t>
    </rPh>
    <rPh sb="131" eb="133">
      <t>カイゼン</t>
    </rPh>
    <rPh sb="134" eb="135">
      <t>ハカ</t>
    </rPh>
    <rPh sb="139" eb="141">
      <t>ヒツヨウ</t>
    </rPh>
    <rPh sb="148" eb="150">
      <t>キギョウ</t>
    </rPh>
    <rPh sb="150" eb="151">
      <t>サイ</t>
    </rPh>
    <rPh sb="151" eb="153">
      <t>ザンダカ</t>
    </rPh>
    <rPh sb="153" eb="154">
      <t>タイ</t>
    </rPh>
    <rPh sb="154" eb="156">
      <t>キュウスイ</t>
    </rPh>
    <rPh sb="156" eb="158">
      <t>シュウエキ</t>
    </rPh>
    <rPh sb="158" eb="160">
      <t>ヒリツ</t>
    </rPh>
    <rPh sb="162" eb="164">
      <t>ルイジ</t>
    </rPh>
    <rPh sb="164" eb="166">
      <t>ダンタイ</t>
    </rPh>
    <rPh sb="166" eb="169">
      <t>ヘイキンチ</t>
    </rPh>
    <rPh sb="172" eb="174">
      <t>ウワマワ</t>
    </rPh>
    <rPh sb="181" eb="183">
      <t>リョウキン</t>
    </rPh>
    <rPh sb="183" eb="185">
      <t>セッテイ</t>
    </rPh>
    <rPh sb="186" eb="188">
      <t>トウシ</t>
    </rPh>
    <rPh sb="188" eb="190">
      <t>キボ</t>
    </rPh>
    <rPh sb="191" eb="193">
      <t>ジキ</t>
    </rPh>
    <rPh sb="194" eb="196">
      <t>テキセイ</t>
    </rPh>
    <rPh sb="200" eb="202">
      <t>ミナオ</t>
    </rPh>
    <rPh sb="203" eb="205">
      <t>ヒツヨウ</t>
    </rPh>
    <rPh sb="212" eb="214">
      <t>リョウキン</t>
    </rPh>
    <rPh sb="214" eb="216">
      <t>カイシュウ</t>
    </rPh>
    <rPh sb="216" eb="217">
      <t>リツ</t>
    </rPh>
    <rPh sb="219" eb="221">
      <t>キュウスイ</t>
    </rPh>
    <rPh sb="222" eb="223">
      <t>カカ</t>
    </rPh>
    <rPh sb="224" eb="226">
      <t>ヒヨウ</t>
    </rPh>
    <rPh sb="228" eb="230">
      <t>キュウスイ</t>
    </rPh>
    <rPh sb="230" eb="232">
      <t>シュウエキ</t>
    </rPh>
    <rPh sb="232" eb="234">
      <t>イガイ</t>
    </rPh>
    <rPh sb="235" eb="236">
      <t>マカナ</t>
    </rPh>
    <rPh sb="240" eb="242">
      <t>ジョウキョウ</t>
    </rPh>
    <rPh sb="248" eb="250">
      <t>テキセツ</t>
    </rPh>
    <rPh sb="251" eb="253">
      <t>リョウキン</t>
    </rPh>
    <rPh sb="253" eb="255">
      <t>セッテイ</t>
    </rPh>
    <rPh sb="258" eb="260">
      <t>キュウスイ</t>
    </rPh>
    <rPh sb="260" eb="262">
      <t>シュウエキ</t>
    </rPh>
    <rPh sb="263" eb="265">
      <t>カクホ</t>
    </rPh>
    <rPh sb="266" eb="268">
      <t>ケントウ</t>
    </rPh>
    <rPh sb="272" eb="274">
      <t>ヒツヨウ</t>
    </rPh>
    <rPh sb="281" eb="283">
      <t>ハイスイ</t>
    </rPh>
    <rPh sb="283" eb="286">
      <t>ノウリョクチ</t>
    </rPh>
    <rPh sb="287" eb="289">
      <t>ミナオ</t>
    </rPh>
    <rPh sb="293" eb="294">
      <t>オヨ</t>
    </rPh>
    <rPh sb="295" eb="297">
      <t>ジンコウ</t>
    </rPh>
    <rPh sb="297" eb="299">
      <t>ゲンショウ</t>
    </rPh>
    <rPh sb="300" eb="301">
      <t>トモナ</t>
    </rPh>
    <rPh sb="302" eb="305">
      <t>リヨウリョウ</t>
    </rPh>
    <rPh sb="306" eb="308">
      <t>ゲンショウ</t>
    </rPh>
    <rPh sb="311" eb="313">
      <t>エイキョウ</t>
    </rPh>
    <rPh sb="315" eb="317">
      <t>ルイジ</t>
    </rPh>
    <rPh sb="317" eb="319">
      <t>ダンタイ</t>
    </rPh>
    <rPh sb="320" eb="322">
      <t>ヘイキン</t>
    </rPh>
    <rPh sb="323" eb="325">
      <t>シタマワ</t>
    </rPh>
    <rPh sb="331" eb="333">
      <t>ユウシュウ</t>
    </rPh>
    <rPh sb="333" eb="334">
      <t>リツ</t>
    </rPh>
    <rPh sb="336" eb="338">
      <t>ルイジ</t>
    </rPh>
    <rPh sb="338" eb="340">
      <t>ダンタイ</t>
    </rPh>
    <rPh sb="343" eb="345">
      <t>ウワマワ</t>
    </rPh>
    <rPh sb="349" eb="350">
      <t>ホカ</t>
    </rPh>
    <rPh sb="351" eb="353">
      <t>ゼンネン</t>
    </rPh>
    <rPh sb="355" eb="357">
      <t>カイゼン</t>
    </rPh>
    <rPh sb="364" eb="366">
      <t>キカン</t>
    </rPh>
    <rPh sb="366" eb="368">
      <t>カイリョウ</t>
    </rPh>
    <rPh sb="368" eb="370">
      <t>コウジ</t>
    </rPh>
    <rPh sb="370" eb="371">
      <t>トウ</t>
    </rPh>
    <rPh sb="374" eb="376">
      <t>ロウスイ</t>
    </rPh>
    <rPh sb="376" eb="378">
      <t>カショ</t>
    </rPh>
    <rPh sb="379" eb="381">
      <t>シュウゼン</t>
    </rPh>
    <rPh sb="384" eb="3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</si>
</sst>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3.16</c:v>
                </c:pt>
                <c:pt idx="2">
                  <c:v>6.91</c:v>
                </c:pt>
                <c:pt idx="3">
                  <c:v>6.19</c:v>
                </c:pt>
                <c:pt idx="4">
                  <c:v>4.79</c:v>
                </c:pt>
              </c:numCache>
            </c:numRef>
          </c:val>
        </c:ser>
        <c:dLbls>
          <c:showLegendKey val="0"/>
          <c:showVal val="0"/>
          <c:showCatName val="0"/>
          <c:showSerName val="0"/>
          <c:showPercent val="0"/>
          <c:showBubbleSize val="0"/>
        </c:dLbls>
        <c:gapWidth val="150"/>
        <c:axId val="88475520"/>
        <c:axId val="884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88475520"/>
        <c:axId val="88489984"/>
      </c:lineChart>
      <c:dateAx>
        <c:axId val="88475520"/>
        <c:scaling>
          <c:orientation val="minMax"/>
        </c:scaling>
        <c:delete val="1"/>
        <c:axPos val="b"/>
        <c:numFmt formatCode="ge" sourceLinked="1"/>
        <c:majorTickMark val="none"/>
        <c:minorTickMark val="none"/>
        <c:tickLblPos val="none"/>
        <c:crossAx val="88489984"/>
        <c:crosses val="autoZero"/>
        <c:auto val="1"/>
        <c:lblOffset val="100"/>
        <c:baseTimeUnit val="years"/>
      </c:dateAx>
      <c:valAx>
        <c:axId val="884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7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61.36</c:v>
                </c:pt>
                <c:pt idx="1">
                  <c:v>58.82</c:v>
                </c:pt>
                <c:pt idx="2">
                  <c:v>57.67</c:v>
                </c:pt>
                <c:pt idx="3">
                  <c:v>65.44</c:v>
                </c:pt>
                <c:pt idx="4">
                  <c:v>47.83</c:v>
                </c:pt>
              </c:numCache>
            </c:numRef>
          </c:val>
        </c:ser>
        <c:dLbls>
          <c:showLegendKey val="0"/>
          <c:showVal val="0"/>
          <c:showCatName val="0"/>
          <c:showSerName val="0"/>
          <c:showPercent val="0"/>
          <c:showBubbleSize val="0"/>
        </c:dLbls>
        <c:gapWidth val="150"/>
        <c:axId val="89929984"/>
        <c:axId val="902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89929984"/>
        <c:axId val="90288512"/>
      </c:lineChart>
      <c:dateAx>
        <c:axId val="89929984"/>
        <c:scaling>
          <c:orientation val="minMax"/>
        </c:scaling>
        <c:delete val="1"/>
        <c:axPos val="b"/>
        <c:numFmt formatCode="ge" sourceLinked="1"/>
        <c:majorTickMark val="none"/>
        <c:minorTickMark val="none"/>
        <c:tickLblPos val="none"/>
        <c:crossAx val="90288512"/>
        <c:crosses val="autoZero"/>
        <c:auto val="1"/>
        <c:lblOffset val="100"/>
        <c:baseTimeUnit val="years"/>
      </c:dateAx>
      <c:valAx>
        <c:axId val="902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89.39</c:v>
                </c:pt>
                <c:pt idx="1">
                  <c:v>86.47</c:v>
                </c:pt>
                <c:pt idx="2">
                  <c:v>86.47</c:v>
                </c:pt>
                <c:pt idx="3">
                  <c:v>75.87</c:v>
                </c:pt>
                <c:pt idx="4">
                  <c:v>83.52</c:v>
                </c:pt>
              </c:numCache>
            </c:numRef>
          </c:val>
        </c:ser>
        <c:dLbls>
          <c:showLegendKey val="0"/>
          <c:showVal val="0"/>
          <c:showCatName val="0"/>
          <c:showSerName val="0"/>
          <c:showPercent val="0"/>
          <c:showBubbleSize val="0"/>
        </c:dLbls>
        <c:gapWidth val="150"/>
        <c:axId val="91400064"/>
        <c:axId val="9170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91400064"/>
        <c:axId val="91709440"/>
      </c:lineChart>
      <c:dateAx>
        <c:axId val="91400064"/>
        <c:scaling>
          <c:orientation val="minMax"/>
        </c:scaling>
        <c:delete val="1"/>
        <c:axPos val="b"/>
        <c:numFmt formatCode="ge" sourceLinked="1"/>
        <c:majorTickMark val="none"/>
        <c:minorTickMark val="none"/>
        <c:tickLblPos val="none"/>
        <c:crossAx val="91709440"/>
        <c:crosses val="autoZero"/>
        <c:auto val="1"/>
        <c:lblOffset val="100"/>
        <c:baseTimeUnit val="years"/>
      </c:dateAx>
      <c:valAx>
        <c:axId val="917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71.930000000000007</c:v>
                </c:pt>
                <c:pt idx="1">
                  <c:v>64.349999999999994</c:v>
                </c:pt>
                <c:pt idx="2">
                  <c:v>61.57</c:v>
                </c:pt>
                <c:pt idx="3">
                  <c:v>61.6</c:v>
                </c:pt>
                <c:pt idx="4">
                  <c:v>69.77</c:v>
                </c:pt>
              </c:numCache>
            </c:numRef>
          </c:val>
        </c:ser>
        <c:dLbls>
          <c:showLegendKey val="0"/>
          <c:showVal val="0"/>
          <c:showCatName val="0"/>
          <c:showSerName val="0"/>
          <c:showPercent val="0"/>
          <c:showBubbleSize val="0"/>
        </c:dLbls>
        <c:gapWidth val="150"/>
        <c:axId val="88536576"/>
        <c:axId val="885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88536576"/>
        <c:axId val="88538496"/>
      </c:lineChart>
      <c:dateAx>
        <c:axId val="88536576"/>
        <c:scaling>
          <c:orientation val="minMax"/>
        </c:scaling>
        <c:delete val="1"/>
        <c:axPos val="b"/>
        <c:numFmt formatCode="ge" sourceLinked="1"/>
        <c:majorTickMark val="none"/>
        <c:minorTickMark val="none"/>
        <c:tickLblPos val="none"/>
        <c:crossAx val="88538496"/>
        <c:crosses val="autoZero"/>
        <c:auto val="1"/>
        <c:lblOffset val="100"/>
        <c:baseTimeUnit val="years"/>
      </c:dateAx>
      <c:valAx>
        <c:axId val="885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68960"/>
        <c:axId val="8857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68960"/>
        <c:axId val="88570880"/>
      </c:lineChart>
      <c:dateAx>
        <c:axId val="88568960"/>
        <c:scaling>
          <c:orientation val="minMax"/>
        </c:scaling>
        <c:delete val="1"/>
        <c:axPos val="b"/>
        <c:numFmt formatCode="ge" sourceLinked="1"/>
        <c:majorTickMark val="none"/>
        <c:minorTickMark val="none"/>
        <c:tickLblPos val="none"/>
        <c:crossAx val="88570880"/>
        <c:crosses val="autoZero"/>
        <c:auto val="1"/>
        <c:lblOffset val="100"/>
        <c:baseTimeUnit val="years"/>
      </c:dateAx>
      <c:valAx>
        <c:axId val="8857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670976"/>
        <c:axId val="886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70976"/>
        <c:axId val="88672896"/>
      </c:lineChart>
      <c:dateAx>
        <c:axId val="88670976"/>
        <c:scaling>
          <c:orientation val="minMax"/>
        </c:scaling>
        <c:delete val="1"/>
        <c:axPos val="b"/>
        <c:numFmt formatCode="ge" sourceLinked="1"/>
        <c:majorTickMark val="none"/>
        <c:minorTickMark val="none"/>
        <c:tickLblPos val="none"/>
        <c:crossAx val="88672896"/>
        <c:crosses val="autoZero"/>
        <c:auto val="1"/>
        <c:lblOffset val="100"/>
        <c:baseTimeUnit val="years"/>
      </c:dateAx>
      <c:valAx>
        <c:axId val="886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7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01568"/>
        <c:axId val="887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01568"/>
        <c:axId val="88711936"/>
      </c:lineChart>
      <c:dateAx>
        <c:axId val="88701568"/>
        <c:scaling>
          <c:orientation val="minMax"/>
        </c:scaling>
        <c:delete val="1"/>
        <c:axPos val="b"/>
        <c:numFmt formatCode="ge" sourceLinked="1"/>
        <c:majorTickMark val="none"/>
        <c:minorTickMark val="none"/>
        <c:tickLblPos val="none"/>
        <c:crossAx val="88711936"/>
        <c:crosses val="autoZero"/>
        <c:auto val="1"/>
        <c:lblOffset val="100"/>
        <c:baseTimeUnit val="years"/>
      </c:dateAx>
      <c:valAx>
        <c:axId val="887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29856"/>
        <c:axId val="887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29856"/>
        <c:axId val="88732032"/>
      </c:lineChart>
      <c:dateAx>
        <c:axId val="88729856"/>
        <c:scaling>
          <c:orientation val="minMax"/>
        </c:scaling>
        <c:delete val="1"/>
        <c:axPos val="b"/>
        <c:numFmt formatCode="ge" sourceLinked="1"/>
        <c:majorTickMark val="none"/>
        <c:minorTickMark val="none"/>
        <c:tickLblPos val="none"/>
        <c:crossAx val="88732032"/>
        <c:crosses val="autoZero"/>
        <c:auto val="1"/>
        <c:lblOffset val="100"/>
        <c:baseTimeUnit val="years"/>
      </c:dateAx>
      <c:valAx>
        <c:axId val="887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1821.31</c:v>
                </c:pt>
                <c:pt idx="1">
                  <c:v>1889.84</c:v>
                </c:pt>
                <c:pt idx="2">
                  <c:v>2082.56</c:v>
                </c:pt>
                <c:pt idx="3">
                  <c:v>2271.4499999999998</c:v>
                </c:pt>
                <c:pt idx="4">
                  <c:v>2266.2800000000002</c:v>
                </c:pt>
              </c:numCache>
            </c:numRef>
          </c:val>
        </c:ser>
        <c:dLbls>
          <c:showLegendKey val="0"/>
          <c:showVal val="0"/>
          <c:showCatName val="0"/>
          <c:showSerName val="0"/>
          <c:showPercent val="0"/>
          <c:showBubbleSize val="0"/>
        </c:dLbls>
        <c:gapWidth val="150"/>
        <c:axId val="88762240"/>
        <c:axId val="887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88762240"/>
        <c:axId val="88772608"/>
      </c:lineChart>
      <c:dateAx>
        <c:axId val="88762240"/>
        <c:scaling>
          <c:orientation val="minMax"/>
        </c:scaling>
        <c:delete val="1"/>
        <c:axPos val="b"/>
        <c:numFmt formatCode="ge" sourceLinked="1"/>
        <c:majorTickMark val="none"/>
        <c:minorTickMark val="none"/>
        <c:tickLblPos val="none"/>
        <c:crossAx val="88772608"/>
        <c:crosses val="autoZero"/>
        <c:auto val="1"/>
        <c:lblOffset val="100"/>
        <c:baseTimeUnit val="years"/>
      </c:dateAx>
      <c:valAx>
        <c:axId val="887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53.74</c:v>
                </c:pt>
                <c:pt idx="1">
                  <c:v>49.53</c:v>
                </c:pt>
                <c:pt idx="2">
                  <c:v>46.48</c:v>
                </c:pt>
                <c:pt idx="3">
                  <c:v>45.54</c:v>
                </c:pt>
                <c:pt idx="4">
                  <c:v>49.17</c:v>
                </c:pt>
              </c:numCache>
            </c:numRef>
          </c:val>
        </c:ser>
        <c:dLbls>
          <c:showLegendKey val="0"/>
          <c:showVal val="0"/>
          <c:showCatName val="0"/>
          <c:showSerName val="0"/>
          <c:showPercent val="0"/>
          <c:showBubbleSize val="0"/>
        </c:dLbls>
        <c:gapWidth val="150"/>
        <c:axId val="88811008"/>
        <c:axId val="888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88811008"/>
        <c:axId val="88812928"/>
      </c:lineChart>
      <c:dateAx>
        <c:axId val="88811008"/>
        <c:scaling>
          <c:orientation val="minMax"/>
        </c:scaling>
        <c:delete val="1"/>
        <c:axPos val="b"/>
        <c:numFmt formatCode="ge" sourceLinked="1"/>
        <c:majorTickMark val="none"/>
        <c:minorTickMark val="none"/>
        <c:tickLblPos val="none"/>
        <c:crossAx val="88812928"/>
        <c:crosses val="autoZero"/>
        <c:auto val="1"/>
        <c:lblOffset val="100"/>
        <c:baseTimeUnit val="years"/>
      </c:dateAx>
      <c:valAx>
        <c:axId val="888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149.59</c:v>
                </c:pt>
                <c:pt idx="1">
                  <c:v>167.53</c:v>
                </c:pt>
                <c:pt idx="2">
                  <c:v>178.52</c:v>
                </c:pt>
                <c:pt idx="3">
                  <c:v>177.72</c:v>
                </c:pt>
                <c:pt idx="4">
                  <c:v>172.7</c:v>
                </c:pt>
              </c:numCache>
            </c:numRef>
          </c:val>
        </c:ser>
        <c:dLbls>
          <c:showLegendKey val="0"/>
          <c:showVal val="0"/>
          <c:showCatName val="0"/>
          <c:showSerName val="0"/>
          <c:showPercent val="0"/>
          <c:showBubbleSize val="0"/>
        </c:dLbls>
        <c:gapWidth val="150"/>
        <c:axId val="88859392"/>
        <c:axId val="888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88859392"/>
        <c:axId val="88861312"/>
      </c:lineChart>
      <c:dateAx>
        <c:axId val="88859392"/>
        <c:scaling>
          <c:orientation val="minMax"/>
        </c:scaling>
        <c:delete val="1"/>
        <c:axPos val="b"/>
        <c:numFmt formatCode="ge" sourceLinked="1"/>
        <c:majorTickMark val="none"/>
        <c:minorTickMark val="none"/>
        <c:tickLblPos val="none"/>
        <c:crossAx val="88861312"/>
        <c:crosses val="autoZero"/>
        <c:auto val="1"/>
        <c:lblOffset val="100"/>
        <c:baseTimeUnit val="years"/>
      </c:dateAx>
      <c:valAx>
        <c:axId val="888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B16" zoomScale="90" zoomScaleNormal="90" workbookViewId="0">
      <selection activeCell="BG36" sqref="BG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田野町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2833</v>
      </c>
      <c r="AJ8" s="55"/>
      <c r="AK8" s="55"/>
      <c r="AL8" s="55"/>
      <c r="AM8" s="55"/>
      <c r="AN8" s="55"/>
      <c r="AO8" s="55"/>
      <c r="AP8" s="56"/>
      <c r="AQ8" s="46">
        <f>データ!R6</f>
        <v>6.53</v>
      </c>
      <c r="AR8" s="46"/>
      <c r="AS8" s="46"/>
      <c r="AT8" s="46"/>
      <c r="AU8" s="46"/>
      <c r="AV8" s="46"/>
      <c r="AW8" s="46"/>
      <c r="AX8" s="46"/>
      <c r="AY8" s="46">
        <f>データ!S6</f>
        <v>433.84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99.68</v>
      </c>
      <c r="S10" s="46"/>
      <c r="T10" s="46"/>
      <c r="U10" s="46"/>
      <c r="V10" s="46"/>
      <c r="W10" s="46"/>
      <c r="X10" s="46"/>
      <c r="Y10" s="46"/>
      <c r="Z10" s="80">
        <f>データ!P6</f>
        <v>1458</v>
      </c>
      <c r="AA10" s="80"/>
      <c r="AB10" s="80"/>
      <c r="AC10" s="80"/>
      <c r="AD10" s="80"/>
      <c r="AE10" s="80"/>
      <c r="AF10" s="80"/>
      <c r="AG10" s="80"/>
      <c r="AH10" s="2"/>
      <c r="AI10" s="80">
        <f>データ!T6</f>
        <v>2793</v>
      </c>
      <c r="AJ10" s="80"/>
      <c r="AK10" s="80"/>
      <c r="AL10" s="80"/>
      <c r="AM10" s="80"/>
      <c r="AN10" s="80"/>
      <c r="AO10" s="80"/>
      <c r="AP10" s="80"/>
      <c r="AQ10" s="46">
        <f>データ!U6</f>
        <v>65.599999999999994</v>
      </c>
      <c r="AR10" s="46"/>
      <c r="AS10" s="46"/>
      <c r="AT10" s="46"/>
      <c r="AU10" s="46"/>
      <c r="AV10" s="46"/>
      <c r="AW10" s="46"/>
      <c r="AX10" s="46"/>
      <c r="AY10" s="46">
        <f>データ!V6</f>
        <v>42.58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393037</v>
      </c>
      <c r="D6" s="31">
        <f t="shared" si="3"/>
        <v>47</v>
      </c>
      <c r="E6" s="31">
        <f t="shared" si="3"/>
        <v>1</v>
      </c>
      <c r="F6" s="31">
        <f t="shared" si="3"/>
        <v>0</v>
      </c>
      <c r="G6" s="31">
        <f t="shared" si="3"/>
        <v>0</v>
      </c>
      <c r="H6" s="31" t="str">
        <f t="shared" si="3"/>
        <v>高知県　田野町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99.68</v>
      </c>
      <c r="P6" s="32">
        <f t="shared" si="3"/>
        <v>1458</v>
      </c>
      <c r="Q6" s="32">
        <f t="shared" si="3"/>
        <v>2833</v>
      </c>
      <c r="R6" s="32">
        <f t="shared" si="3"/>
        <v>6.53</v>
      </c>
      <c r="S6" s="32">
        <f t="shared" si="3"/>
        <v>433.84</v>
      </c>
      <c r="T6" s="32">
        <f t="shared" si="3"/>
        <v>2793</v>
      </c>
      <c r="U6" s="32">
        <f t="shared" si="3"/>
        <v>65.599999999999994</v>
      </c>
      <c r="V6" s="32">
        <f t="shared" si="3"/>
        <v>42.58</v>
      </c>
      <c r="W6" s="33">
        <f>IF(W7="",NA(),W7)</f>
        <v>71.930000000000007</v>
      </c>
      <c r="X6" s="33">
        <f t="shared" ref="X6:AF6" si="4">IF(X7="",NA(),X7)</f>
        <v>64.349999999999994</v>
      </c>
      <c r="Y6" s="33">
        <f t="shared" si="4"/>
        <v>61.57</v>
      </c>
      <c r="Z6" s="33">
        <f t="shared" si="4"/>
        <v>61.6</v>
      </c>
      <c r="AA6" s="33">
        <f t="shared" si="4"/>
        <v>69.77</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1821.31</v>
      </c>
      <c r="BE6" s="33">
        <f t="shared" ref="BE6:BM6" si="7">IF(BE7="",NA(),BE7)</f>
        <v>1889.84</v>
      </c>
      <c r="BF6" s="33">
        <f t="shared" si="7"/>
        <v>2082.56</v>
      </c>
      <c r="BG6" s="33">
        <f t="shared" si="7"/>
        <v>2271.4499999999998</v>
      </c>
      <c r="BH6" s="33">
        <f t="shared" si="7"/>
        <v>2266.2800000000002</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53.74</v>
      </c>
      <c r="BP6" s="33">
        <f t="shared" ref="BP6:BX6" si="8">IF(BP7="",NA(),BP7)</f>
        <v>49.53</v>
      </c>
      <c r="BQ6" s="33">
        <f t="shared" si="8"/>
        <v>46.48</v>
      </c>
      <c r="BR6" s="33">
        <f t="shared" si="8"/>
        <v>45.54</v>
      </c>
      <c r="BS6" s="33">
        <f t="shared" si="8"/>
        <v>49.17</v>
      </c>
      <c r="BT6" s="33">
        <f t="shared" si="8"/>
        <v>56.46</v>
      </c>
      <c r="BU6" s="33">
        <f t="shared" si="8"/>
        <v>19.77</v>
      </c>
      <c r="BV6" s="33">
        <f t="shared" si="8"/>
        <v>34.25</v>
      </c>
      <c r="BW6" s="33">
        <f t="shared" si="8"/>
        <v>46.48</v>
      </c>
      <c r="BX6" s="33">
        <f t="shared" si="8"/>
        <v>40.6</v>
      </c>
      <c r="BY6" s="32" t="str">
        <f>IF(BY7="","",IF(BY7="-","【-】","【"&amp;SUBSTITUTE(TEXT(BY7,"#,##0.00"),"-","△")&amp;"】"))</f>
        <v>【33.35】</v>
      </c>
      <c r="BZ6" s="33">
        <f>IF(BZ7="",NA(),BZ7)</f>
        <v>149.59</v>
      </c>
      <c r="CA6" s="33">
        <f t="shared" ref="CA6:CI6" si="9">IF(CA7="",NA(),CA7)</f>
        <v>167.53</v>
      </c>
      <c r="CB6" s="33">
        <f t="shared" si="9"/>
        <v>178.52</v>
      </c>
      <c r="CC6" s="33">
        <f t="shared" si="9"/>
        <v>177.72</v>
      </c>
      <c r="CD6" s="33">
        <f t="shared" si="9"/>
        <v>172.7</v>
      </c>
      <c r="CE6" s="33">
        <f t="shared" si="9"/>
        <v>306.49</v>
      </c>
      <c r="CF6" s="33">
        <f t="shared" si="9"/>
        <v>878.73</v>
      </c>
      <c r="CG6" s="33">
        <f t="shared" si="9"/>
        <v>501.18</v>
      </c>
      <c r="CH6" s="33">
        <f t="shared" si="9"/>
        <v>376.61</v>
      </c>
      <c r="CI6" s="33">
        <f t="shared" si="9"/>
        <v>440.03</v>
      </c>
      <c r="CJ6" s="32" t="str">
        <f>IF(CJ7="","",IF(CJ7="-","【-】","【"&amp;SUBSTITUTE(TEXT(CJ7,"#,##0.00"),"-","△")&amp;"】"))</f>
        <v>【524.69】</v>
      </c>
      <c r="CK6" s="33">
        <f>IF(CK7="",NA(),CK7)</f>
        <v>61.36</v>
      </c>
      <c r="CL6" s="33">
        <f t="shared" ref="CL6:CT6" si="10">IF(CL7="",NA(),CL7)</f>
        <v>58.82</v>
      </c>
      <c r="CM6" s="33">
        <f t="shared" si="10"/>
        <v>57.67</v>
      </c>
      <c r="CN6" s="33">
        <f t="shared" si="10"/>
        <v>65.44</v>
      </c>
      <c r="CO6" s="33">
        <f t="shared" si="10"/>
        <v>47.83</v>
      </c>
      <c r="CP6" s="33">
        <f t="shared" si="10"/>
        <v>58.25</v>
      </c>
      <c r="CQ6" s="33">
        <f t="shared" si="10"/>
        <v>57.17</v>
      </c>
      <c r="CR6" s="33">
        <f t="shared" si="10"/>
        <v>57.55</v>
      </c>
      <c r="CS6" s="33">
        <f t="shared" si="10"/>
        <v>57.43</v>
      </c>
      <c r="CT6" s="33">
        <f t="shared" si="10"/>
        <v>57.29</v>
      </c>
      <c r="CU6" s="32" t="str">
        <f>IF(CU7="","",IF(CU7="-","【-】","【"&amp;SUBSTITUTE(TEXT(CU7,"#,##0.00"),"-","△")&amp;"】"))</f>
        <v>【57.58】</v>
      </c>
      <c r="CV6" s="33">
        <f>IF(CV7="",NA(),CV7)</f>
        <v>89.39</v>
      </c>
      <c r="CW6" s="33">
        <f t="shared" ref="CW6:DE6" si="11">IF(CW7="",NA(),CW7)</f>
        <v>86.47</v>
      </c>
      <c r="CX6" s="33">
        <f t="shared" si="11"/>
        <v>86.47</v>
      </c>
      <c r="CY6" s="33">
        <f t="shared" si="11"/>
        <v>75.87</v>
      </c>
      <c r="CZ6" s="33">
        <f t="shared" si="11"/>
        <v>83.52</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3.16</v>
      </c>
      <c r="EE6" s="33">
        <f t="shared" si="14"/>
        <v>6.91</v>
      </c>
      <c r="EF6" s="33">
        <f t="shared" si="14"/>
        <v>6.19</v>
      </c>
      <c r="EG6" s="33">
        <f t="shared" si="14"/>
        <v>4.79</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393037</v>
      </c>
      <c r="D7" s="35">
        <v>47</v>
      </c>
      <c r="E7" s="35">
        <v>1</v>
      </c>
      <c r="F7" s="35">
        <v>0</v>
      </c>
      <c r="G7" s="35">
        <v>0</v>
      </c>
      <c r="H7" s="35" t="s">
        <v>93</v>
      </c>
      <c r="I7" s="35" t="s">
        <v>94</v>
      </c>
      <c r="J7" s="35" t="s">
        <v>95</v>
      </c>
      <c r="K7" s="35" t="s">
        <v>96</v>
      </c>
      <c r="L7" s="35" t="s">
        <v>97</v>
      </c>
      <c r="M7" s="36" t="s">
        <v>98</v>
      </c>
      <c r="N7" s="36" t="s">
        <v>99</v>
      </c>
      <c r="O7" s="36">
        <v>99.68</v>
      </c>
      <c r="P7" s="36">
        <v>1458</v>
      </c>
      <c r="Q7" s="36">
        <v>2833</v>
      </c>
      <c r="R7" s="36">
        <v>6.53</v>
      </c>
      <c r="S7" s="36">
        <v>433.84</v>
      </c>
      <c r="T7" s="36">
        <v>2793</v>
      </c>
      <c r="U7" s="36">
        <v>65.599999999999994</v>
      </c>
      <c r="V7" s="36">
        <v>42.58</v>
      </c>
      <c r="W7" s="36">
        <v>71.930000000000007</v>
      </c>
      <c r="X7" s="36">
        <v>64.349999999999994</v>
      </c>
      <c r="Y7" s="36">
        <v>61.57</v>
      </c>
      <c r="Z7" s="36">
        <v>61.6</v>
      </c>
      <c r="AA7" s="36">
        <v>69.77</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1821.31</v>
      </c>
      <c r="BE7" s="36">
        <v>1889.84</v>
      </c>
      <c r="BF7" s="36">
        <v>2082.56</v>
      </c>
      <c r="BG7" s="36">
        <v>2271.4499999999998</v>
      </c>
      <c r="BH7" s="36">
        <v>2266.2800000000002</v>
      </c>
      <c r="BI7" s="36">
        <v>1124.6400000000001</v>
      </c>
      <c r="BJ7" s="36">
        <v>1108.26</v>
      </c>
      <c r="BK7" s="36">
        <v>1113.76</v>
      </c>
      <c r="BL7" s="36">
        <v>1125.69</v>
      </c>
      <c r="BM7" s="36">
        <v>1134.67</v>
      </c>
      <c r="BN7" s="36">
        <v>1242.9000000000001</v>
      </c>
      <c r="BO7" s="36">
        <v>53.74</v>
      </c>
      <c r="BP7" s="36">
        <v>49.53</v>
      </c>
      <c r="BQ7" s="36">
        <v>46.48</v>
      </c>
      <c r="BR7" s="36">
        <v>45.54</v>
      </c>
      <c r="BS7" s="36">
        <v>49.17</v>
      </c>
      <c r="BT7" s="36">
        <v>56.46</v>
      </c>
      <c r="BU7" s="36">
        <v>19.77</v>
      </c>
      <c r="BV7" s="36">
        <v>34.25</v>
      </c>
      <c r="BW7" s="36">
        <v>46.48</v>
      </c>
      <c r="BX7" s="36">
        <v>40.6</v>
      </c>
      <c r="BY7" s="36">
        <v>33.35</v>
      </c>
      <c r="BZ7" s="36">
        <v>149.59</v>
      </c>
      <c r="CA7" s="36">
        <v>167.53</v>
      </c>
      <c r="CB7" s="36">
        <v>178.52</v>
      </c>
      <c r="CC7" s="36">
        <v>177.72</v>
      </c>
      <c r="CD7" s="36">
        <v>172.7</v>
      </c>
      <c r="CE7" s="36">
        <v>306.49</v>
      </c>
      <c r="CF7" s="36">
        <v>878.73</v>
      </c>
      <c r="CG7" s="36">
        <v>501.18</v>
      </c>
      <c r="CH7" s="36">
        <v>376.61</v>
      </c>
      <c r="CI7" s="36">
        <v>440.03</v>
      </c>
      <c r="CJ7" s="36">
        <v>524.69000000000005</v>
      </c>
      <c r="CK7" s="36">
        <v>61.36</v>
      </c>
      <c r="CL7" s="36">
        <v>58.82</v>
      </c>
      <c r="CM7" s="36">
        <v>57.67</v>
      </c>
      <c r="CN7" s="36">
        <v>65.44</v>
      </c>
      <c r="CO7" s="36">
        <v>47.83</v>
      </c>
      <c r="CP7" s="36">
        <v>58.25</v>
      </c>
      <c r="CQ7" s="36">
        <v>57.17</v>
      </c>
      <c r="CR7" s="36">
        <v>57.55</v>
      </c>
      <c r="CS7" s="36">
        <v>57.43</v>
      </c>
      <c r="CT7" s="36">
        <v>57.29</v>
      </c>
      <c r="CU7" s="36">
        <v>57.58</v>
      </c>
      <c r="CV7" s="36">
        <v>89.39</v>
      </c>
      <c r="CW7" s="36">
        <v>86.47</v>
      </c>
      <c r="CX7" s="36">
        <v>86.47</v>
      </c>
      <c r="CY7" s="36">
        <v>75.87</v>
      </c>
      <c r="CZ7" s="36">
        <v>83.52</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3.16</v>
      </c>
      <c r="EE7" s="36">
        <v>6.91</v>
      </c>
      <c r="EF7" s="36">
        <v>6.19</v>
      </c>
      <c r="EG7" s="36">
        <v>4.79</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2017-02-19T23:51:08Z</cp:lastPrinted>
  <dcterms:created xsi:type="dcterms:W3CDTF">2016-12-02T02:21:51Z</dcterms:created>
  <dcterms:modified xsi:type="dcterms:W3CDTF">2017-02-22T23:53:38Z</dcterms:modified>
</cp:coreProperties>
</file>