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<sst xmlns="http://schemas.openxmlformats.org/spreadsheetml/2006/main" count="218" uniqueCount="108">
  <si>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</si>
  <si>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</si>
  <si>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</si>
  <si>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</si>
  <si>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</si>
  <si>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</si>
  <si>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</si>
  <si>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</si>
  <si>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</si>
  <si>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</si>
  <si>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</si>
  <si>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</si>
  <si>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</si>
  <si>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</si>
  <si>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</si>
  <si>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</si>
  <si>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</si>
  <si>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</si>
  <si>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</si>
  <si>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</si>
  <si>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</si>
  <si>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</si>
  <si>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</si>
  <si>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</si>
  <si>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</si>
  <si>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</si>
  <si>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</si>
  <si>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</si>
  <si>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</si>
  <si>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</si>
  <si>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</si>
  <si>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</si>
  <si>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</si>
  <si>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</si>
  <si>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</si>
  <si>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</si>
  <si>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</si>
  <si>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</si>
  <si>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</si>
  <si>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</si>
  <si>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</si>
  <si>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</si>
  <si>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</si>
  <si>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</si>
  <si>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</si>
  <si>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</si>
  <si>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</si>
  <si>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</si>
  <si>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</si>
  <si>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</si>
  <si>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</si>
  <si>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</si>
  <si>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</si>
  <si>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</si>
  <si>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</si>
  <si>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</si>
  <si>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</si>
  <si>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</si>
  <si>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</si>
  <si>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</si>
  <si>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</si>
  <si>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</si>
  <si>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</si>
  <si>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</si>
  <si>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</si>
  <si>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</si>
  <si>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</si>
  <si>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</si>
  <si>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</si>
  <si>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</si>
  <si>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</si>
  <si>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</si>
  <si>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</si>
  <si>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</si>
  <si>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</si>
  <si>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</si>
  <si>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</si>
  <si>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</si>
  <si>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</si>
  <si>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</si>
  <si>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</si>
  <si>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</si>
  <si>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</si>
  <si>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</si>
  <si>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</si>
  <si>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</si>
  <si>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</si>
  <si>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</si>
  <si>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</si>
  <si>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</si>
  <si>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</si>
  <si>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</si>
  <si>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</si>
  <si>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安田町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</si>
  <si>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</si>
  <si>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</si>
  <si>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</si>
  <si>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</si>
  <si>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</si>
  <si>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</si>
  <si>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</si>
  <si>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</si>
  <si>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</si>
  <si>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</si>
  <si>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</si>
  <si>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の減少による家庭用水道や景気低迷の影響による営業用水道の減少により、水道使用料全体の収益も年々減少している。一般会計からの繰入金については、公債費元金及び利子の基準内での繰入に加えて、単独事業と国庫補助事業による配水管路の更新事業に対して繰入を実施している。</t>
    <rPh sb="1" eb="3">
      <t>ジンコウ</t>
    </rPh>
    <rPh sb="9" eb="12">
      <t>カテイヨウ</t>
    </rPh>
    <rPh sb="12" eb="14">
      <t>スイドウ</t>
    </rPh>
    <rPh sb="15" eb="17">
      <t>ケイキ</t>
    </rPh>
    <rPh sb="17" eb="19">
      <t>テイメイ</t>
    </rPh>
    <rPh sb="20" eb="22">
      <t>エイキョウ</t>
    </rPh>
    <rPh sb="25" eb="28">
      <t>エイギョウヨウ</t>
    </rPh>
    <rPh sb="28" eb="30">
      <t>スイドウ</t>
    </rPh>
    <rPh sb="31" eb="33">
      <t>ゲンショウ</t>
    </rPh>
    <rPh sb="37" eb="39">
      <t>スイドウ</t>
    </rPh>
    <rPh sb="39" eb="42">
      <t>シヨウリョウ</t>
    </rPh>
    <rPh sb="42" eb="44">
      <t>ゼンタイ</t>
    </rPh>
    <rPh sb="45" eb="47">
      <t>シュウエキ</t>
    </rPh>
    <rPh sb="48" eb="50">
      <t>ネンネン</t>
    </rPh>
    <rPh sb="50" eb="52">
      <t>ゲンショウ</t>
    </rPh>
    <rPh sb="57" eb="59">
      <t>イッパン</t>
    </rPh>
    <rPh sb="59" eb="61">
      <t>カイケイ</t>
    </rPh>
    <rPh sb="64" eb="67">
      <t>クリイレキン</t>
    </rPh>
    <rPh sb="73" eb="76">
      <t>コウサイヒ</t>
    </rPh>
    <rPh sb="76" eb="78">
      <t>ガンキン</t>
    </rPh>
    <rPh sb="78" eb="79">
      <t>オヨ</t>
    </rPh>
    <rPh sb="80" eb="82">
      <t>リシ</t>
    </rPh>
    <rPh sb="83" eb="86">
      <t>キジュンナイ</t>
    </rPh>
    <rPh sb="88" eb="90">
      <t>クリイ</t>
    </rPh>
    <rPh sb="91" eb="92">
      <t>クワ</t>
    </rPh>
    <rPh sb="95" eb="97">
      <t>タンドク</t>
    </rPh>
    <rPh sb="97" eb="99">
      <t>ジギョウ</t>
    </rPh>
    <rPh sb="125" eb="127">
      <t>ジッシ</t>
    </rPh>
    <phoneticPr fontId="4"/>
  </si>
  <si>
    <t>　漏水が多発し修繕費用がかさむ老朽化配水管については、国庫補助事業による配水管路の更新をH２７～３２の計画で実施しており、漏水及び無収水量の減少と送水ポンプの稼働時間短縮による電気料の圧縮を図っている。</t>
    <rPh sb="1" eb="3">
      <t>ロウスイ</t>
    </rPh>
    <rPh sb="4" eb="6">
      <t>タハツ</t>
    </rPh>
    <rPh sb="7" eb="9">
      <t>シュウゼン</t>
    </rPh>
    <rPh sb="9" eb="11">
      <t>ヒヨウ</t>
    </rPh>
    <rPh sb="15" eb="18">
      <t>ロウキュウカ</t>
    </rPh>
    <rPh sb="18" eb="21">
      <t>ハイスイカン</t>
    </rPh>
    <rPh sb="51" eb="53">
      <t>ケイカク</t>
    </rPh>
    <rPh sb="61" eb="63">
      <t>ロウスイ</t>
    </rPh>
    <rPh sb="63" eb="64">
      <t>オヨ</t>
    </rPh>
    <phoneticPr fontId="4"/>
  </si>
  <si>
    <t>　配水管の老朽化に伴う漏水事故が多発し、有収率の低下や耐震面での問題など施設の維持管理上深刻な状況となっている簡易水道事業の抜本的な改善を図るため国庫補助事業による施設整備を実施しているほか、施設の効率性向上のため送水施設や配水池の統廃合も計画している。
　また、会計を圧迫する未収金をなくすため町全体で未収金対策に取り組んでいる。料金については、定期的に見直しを行っている。</t>
    <rPh sb="9" eb="10">
      <t>トモナ</t>
    </rPh>
    <rPh sb="11" eb="13">
      <t>ロウスイ</t>
    </rPh>
    <rPh sb="13" eb="15">
      <t>ジコ</t>
    </rPh>
    <rPh sb="16" eb="18">
      <t>タハツ</t>
    </rPh>
    <rPh sb="20" eb="22">
      <t>ユウシュウ</t>
    </rPh>
    <rPh sb="22" eb="23">
      <t>リツ</t>
    </rPh>
    <rPh sb="24" eb="26">
      <t>テイカ</t>
    </rPh>
    <rPh sb="27" eb="29">
      <t>タイシン</t>
    </rPh>
    <rPh sb="29" eb="30">
      <t>メン</t>
    </rPh>
    <rPh sb="32" eb="34">
      <t>モンダイ</t>
    </rPh>
    <rPh sb="36" eb="38">
      <t>シセツ</t>
    </rPh>
    <rPh sb="39" eb="41">
      <t>イジ</t>
    </rPh>
    <rPh sb="41" eb="44">
      <t>カンリジョウ</t>
    </rPh>
    <rPh sb="44" eb="46">
      <t>シンコク</t>
    </rPh>
    <rPh sb="47" eb="49">
      <t>ジョウキョウ</t>
    </rPh>
    <rPh sb="55" eb="57">
      <t>カンイ</t>
    </rPh>
    <rPh sb="57" eb="59">
      <t>スイドウ</t>
    </rPh>
    <rPh sb="59" eb="61">
      <t>ジギョウ</t>
    </rPh>
    <rPh sb="62" eb="65">
      <t>バッポンテキ</t>
    </rPh>
    <rPh sb="66" eb="68">
      <t>カイゼン</t>
    </rPh>
    <rPh sb="69" eb="70">
      <t>ハカ</t>
    </rPh>
    <rPh sb="73" eb="75">
      <t>コッコ</t>
    </rPh>
    <rPh sb="75" eb="77">
      <t>ホジョ</t>
    </rPh>
    <rPh sb="77" eb="79">
      <t>ジギョウ</t>
    </rPh>
    <rPh sb="82" eb="84">
      <t>シセツ</t>
    </rPh>
    <rPh sb="84" eb="86">
      <t>セイビ</t>
    </rPh>
    <rPh sb="87" eb="89">
      <t>ジッシ</t>
    </rPh>
    <rPh sb="96" eb="98">
      <t>シセツ</t>
    </rPh>
    <rPh sb="99" eb="102">
      <t>コウリツセイ</t>
    </rPh>
    <rPh sb="102" eb="104">
      <t>コウジョウ</t>
    </rPh>
    <rPh sb="107" eb="109">
      <t>ソウスイ</t>
    </rPh>
    <rPh sb="109" eb="111">
      <t>シセツ</t>
    </rPh>
    <rPh sb="112" eb="115">
      <t>ハイスイチ</t>
    </rPh>
    <rPh sb="116" eb="119">
      <t>トウハイゴウ</t>
    </rPh>
    <rPh sb="120" eb="12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</si>
</sst>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6.04</c:v>
                </c:pt>
                <c:pt idx="1">
                  <c:v>7.36</c:v>
                </c:pt>
                <c:pt idx="2">
                  <c:v>1.61</c:v>
                </c:pt>
                <c:pt idx="3">
                  <c:v>0.35</c:v>
                </c:pt>
                <c:pt idx="4">
                  <c:v>3.77</c:v>
                </c:pt>
              </c:numCache>
            </c:numRef>
          </c:val>
        </c:ser>
        <c:dLbls>
          <c:showLegendKey val="0"/>
          <c:showVal val="0"/>
          <c:showCatName val="0"/>
          <c:showSerName val="0"/>
          <c:showPercent val="0"/>
          <c:showBubbleSize val="0"/>
        </c:dLbls>
        <c:gapWidth val="150"/>
        <c:axId val="69463424"/>
        <c:axId val="848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69463424"/>
        <c:axId val="84809216"/>
      </c:lineChart>
      <c:dateAx>
        <c:axId val="69463424"/>
        <c:scaling>
          <c:orientation val="minMax"/>
        </c:scaling>
        <c:delete val="1"/>
        <c:axPos val="b"/>
        <c:numFmt formatCode="ge" sourceLinked="1"/>
        <c:majorTickMark val="none"/>
        <c:minorTickMark val="none"/>
        <c:tickLblPos val="none"/>
        <c:crossAx val="84809216"/>
        <c:crosses val="autoZero"/>
        <c:auto val="1"/>
        <c:lblOffset val="100"/>
        <c:baseTimeUnit val="years"/>
      </c:dateAx>
      <c:valAx>
        <c:axId val="848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6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40.520000000000003</c:v>
                </c:pt>
                <c:pt idx="1">
                  <c:v>39.270000000000003</c:v>
                </c:pt>
                <c:pt idx="2">
                  <c:v>42.55</c:v>
                </c:pt>
                <c:pt idx="3">
                  <c:v>42.43</c:v>
                </c:pt>
                <c:pt idx="4">
                  <c:v>38.07</c:v>
                </c:pt>
              </c:numCache>
            </c:numRef>
          </c:val>
        </c:ser>
        <c:dLbls>
          <c:showLegendKey val="0"/>
          <c:showVal val="0"/>
          <c:showCatName val="0"/>
          <c:showSerName val="0"/>
          <c:showPercent val="0"/>
          <c:showBubbleSize val="0"/>
        </c:dLbls>
        <c:gapWidth val="150"/>
        <c:axId val="93331456"/>
        <c:axId val="9333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93331456"/>
        <c:axId val="93333376"/>
      </c:lineChart>
      <c:dateAx>
        <c:axId val="93331456"/>
        <c:scaling>
          <c:orientation val="minMax"/>
        </c:scaling>
        <c:delete val="1"/>
        <c:axPos val="b"/>
        <c:numFmt formatCode="ge" sourceLinked="1"/>
        <c:majorTickMark val="none"/>
        <c:minorTickMark val="none"/>
        <c:tickLblPos val="none"/>
        <c:crossAx val="93333376"/>
        <c:crosses val="autoZero"/>
        <c:auto val="1"/>
        <c:lblOffset val="100"/>
        <c:baseTimeUnit val="years"/>
      </c:dateAx>
      <c:valAx>
        <c:axId val="933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54.49</c:v>
                </c:pt>
                <c:pt idx="1">
                  <c:v>55.28</c:v>
                </c:pt>
                <c:pt idx="2">
                  <c:v>50.41</c:v>
                </c:pt>
                <c:pt idx="3">
                  <c:v>47.62</c:v>
                </c:pt>
                <c:pt idx="4">
                  <c:v>52.21</c:v>
                </c:pt>
              </c:numCache>
            </c:numRef>
          </c:val>
        </c:ser>
        <c:dLbls>
          <c:showLegendKey val="0"/>
          <c:showVal val="0"/>
          <c:showCatName val="0"/>
          <c:showSerName val="0"/>
          <c:showPercent val="0"/>
          <c:showBubbleSize val="0"/>
        </c:dLbls>
        <c:gapWidth val="150"/>
        <c:axId val="93355392"/>
        <c:axId val="9337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93355392"/>
        <c:axId val="93378048"/>
      </c:lineChart>
      <c:dateAx>
        <c:axId val="93355392"/>
        <c:scaling>
          <c:orientation val="minMax"/>
        </c:scaling>
        <c:delete val="1"/>
        <c:axPos val="b"/>
        <c:numFmt formatCode="ge" sourceLinked="1"/>
        <c:majorTickMark val="none"/>
        <c:minorTickMark val="none"/>
        <c:tickLblPos val="none"/>
        <c:crossAx val="93378048"/>
        <c:crosses val="autoZero"/>
        <c:auto val="1"/>
        <c:lblOffset val="100"/>
        <c:baseTimeUnit val="years"/>
      </c:dateAx>
      <c:valAx>
        <c:axId val="9337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86.06</c:v>
                </c:pt>
                <c:pt idx="1">
                  <c:v>89</c:v>
                </c:pt>
                <c:pt idx="2">
                  <c:v>83.44</c:v>
                </c:pt>
                <c:pt idx="3">
                  <c:v>77.02</c:v>
                </c:pt>
                <c:pt idx="4">
                  <c:v>72.44</c:v>
                </c:pt>
              </c:numCache>
            </c:numRef>
          </c:val>
        </c:ser>
        <c:dLbls>
          <c:showLegendKey val="0"/>
          <c:showVal val="0"/>
          <c:showCatName val="0"/>
          <c:showSerName val="0"/>
          <c:showPercent val="0"/>
          <c:showBubbleSize val="0"/>
        </c:dLbls>
        <c:gapWidth val="150"/>
        <c:axId val="84847616"/>
        <c:axId val="848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84847616"/>
        <c:axId val="84853888"/>
      </c:lineChart>
      <c:dateAx>
        <c:axId val="84847616"/>
        <c:scaling>
          <c:orientation val="minMax"/>
        </c:scaling>
        <c:delete val="1"/>
        <c:axPos val="b"/>
        <c:numFmt formatCode="ge" sourceLinked="1"/>
        <c:majorTickMark val="none"/>
        <c:minorTickMark val="none"/>
        <c:tickLblPos val="none"/>
        <c:crossAx val="84853888"/>
        <c:crosses val="autoZero"/>
        <c:auto val="1"/>
        <c:lblOffset val="100"/>
        <c:baseTimeUnit val="years"/>
      </c:dateAx>
      <c:valAx>
        <c:axId val="848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490368"/>
        <c:axId val="924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490368"/>
        <c:axId val="92492544"/>
      </c:lineChart>
      <c:dateAx>
        <c:axId val="92490368"/>
        <c:scaling>
          <c:orientation val="minMax"/>
        </c:scaling>
        <c:delete val="1"/>
        <c:axPos val="b"/>
        <c:numFmt formatCode="ge" sourceLinked="1"/>
        <c:majorTickMark val="none"/>
        <c:minorTickMark val="none"/>
        <c:tickLblPos val="none"/>
        <c:crossAx val="92492544"/>
        <c:crosses val="autoZero"/>
        <c:auto val="1"/>
        <c:lblOffset val="100"/>
        <c:baseTimeUnit val="years"/>
      </c:dateAx>
      <c:valAx>
        <c:axId val="924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514560"/>
        <c:axId val="9254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514560"/>
        <c:axId val="92545408"/>
      </c:lineChart>
      <c:dateAx>
        <c:axId val="92514560"/>
        <c:scaling>
          <c:orientation val="minMax"/>
        </c:scaling>
        <c:delete val="1"/>
        <c:axPos val="b"/>
        <c:numFmt formatCode="ge" sourceLinked="1"/>
        <c:majorTickMark val="none"/>
        <c:minorTickMark val="none"/>
        <c:tickLblPos val="none"/>
        <c:crossAx val="92545408"/>
        <c:crosses val="autoZero"/>
        <c:auto val="1"/>
        <c:lblOffset val="100"/>
        <c:baseTimeUnit val="years"/>
      </c:dateAx>
      <c:valAx>
        <c:axId val="9254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565504"/>
        <c:axId val="925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565504"/>
        <c:axId val="92567424"/>
      </c:lineChart>
      <c:dateAx>
        <c:axId val="92565504"/>
        <c:scaling>
          <c:orientation val="minMax"/>
        </c:scaling>
        <c:delete val="1"/>
        <c:axPos val="b"/>
        <c:numFmt formatCode="ge" sourceLinked="1"/>
        <c:majorTickMark val="none"/>
        <c:minorTickMark val="none"/>
        <c:tickLblPos val="none"/>
        <c:crossAx val="92567424"/>
        <c:crosses val="autoZero"/>
        <c:auto val="1"/>
        <c:lblOffset val="100"/>
        <c:baseTimeUnit val="years"/>
      </c:dateAx>
      <c:valAx>
        <c:axId val="925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614656"/>
        <c:axId val="926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614656"/>
        <c:axId val="92616576"/>
      </c:lineChart>
      <c:dateAx>
        <c:axId val="92614656"/>
        <c:scaling>
          <c:orientation val="minMax"/>
        </c:scaling>
        <c:delete val="1"/>
        <c:axPos val="b"/>
        <c:numFmt formatCode="ge" sourceLinked="1"/>
        <c:majorTickMark val="none"/>
        <c:minorTickMark val="none"/>
        <c:tickLblPos val="none"/>
        <c:crossAx val="92616576"/>
        <c:crosses val="autoZero"/>
        <c:auto val="1"/>
        <c:lblOffset val="100"/>
        <c:baseTimeUnit val="years"/>
      </c:dateAx>
      <c:valAx>
        <c:axId val="926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964.33</c:v>
                </c:pt>
                <c:pt idx="1">
                  <c:v>1062.6400000000001</c:v>
                </c:pt>
                <c:pt idx="2">
                  <c:v>1135.31</c:v>
                </c:pt>
                <c:pt idx="3">
                  <c:v>1170.0899999999999</c:v>
                </c:pt>
                <c:pt idx="4">
                  <c:v>1232.22</c:v>
                </c:pt>
              </c:numCache>
            </c:numRef>
          </c:val>
        </c:ser>
        <c:dLbls>
          <c:showLegendKey val="0"/>
          <c:showVal val="0"/>
          <c:showCatName val="0"/>
          <c:showSerName val="0"/>
          <c:showPercent val="0"/>
          <c:showBubbleSize val="0"/>
        </c:dLbls>
        <c:gapWidth val="150"/>
        <c:axId val="92641152"/>
        <c:axId val="9264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92641152"/>
        <c:axId val="92647424"/>
      </c:lineChart>
      <c:dateAx>
        <c:axId val="92641152"/>
        <c:scaling>
          <c:orientation val="minMax"/>
        </c:scaling>
        <c:delete val="1"/>
        <c:axPos val="b"/>
        <c:numFmt formatCode="ge" sourceLinked="1"/>
        <c:majorTickMark val="none"/>
        <c:minorTickMark val="none"/>
        <c:tickLblPos val="none"/>
        <c:crossAx val="92647424"/>
        <c:crosses val="autoZero"/>
        <c:auto val="1"/>
        <c:lblOffset val="100"/>
        <c:baseTimeUnit val="years"/>
      </c:dateAx>
      <c:valAx>
        <c:axId val="9264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4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73.81</c:v>
                </c:pt>
                <c:pt idx="1">
                  <c:v>74.8</c:v>
                </c:pt>
                <c:pt idx="2">
                  <c:v>70.63</c:v>
                </c:pt>
                <c:pt idx="3">
                  <c:v>65.13</c:v>
                </c:pt>
                <c:pt idx="4">
                  <c:v>63.37</c:v>
                </c:pt>
              </c:numCache>
            </c:numRef>
          </c:val>
        </c:ser>
        <c:dLbls>
          <c:showLegendKey val="0"/>
          <c:showVal val="0"/>
          <c:showCatName val="0"/>
          <c:showSerName val="0"/>
          <c:showPercent val="0"/>
          <c:showBubbleSize val="0"/>
        </c:dLbls>
        <c:gapWidth val="150"/>
        <c:axId val="93271168"/>
        <c:axId val="932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93271168"/>
        <c:axId val="93273088"/>
      </c:lineChart>
      <c:dateAx>
        <c:axId val="93271168"/>
        <c:scaling>
          <c:orientation val="minMax"/>
        </c:scaling>
        <c:delete val="1"/>
        <c:axPos val="b"/>
        <c:numFmt formatCode="ge" sourceLinked="1"/>
        <c:majorTickMark val="none"/>
        <c:minorTickMark val="none"/>
        <c:tickLblPos val="none"/>
        <c:crossAx val="93273088"/>
        <c:crosses val="autoZero"/>
        <c:auto val="1"/>
        <c:lblOffset val="100"/>
        <c:baseTimeUnit val="years"/>
      </c:dateAx>
      <c:valAx>
        <c:axId val="932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128.19999999999999</c:v>
                </c:pt>
                <c:pt idx="1">
                  <c:v>126.38</c:v>
                </c:pt>
                <c:pt idx="2">
                  <c:v>134.61000000000001</c:v>
                </c:pt>
                <c:pt idx="3">
                  <c:v>149.63999999999999</c:v>
                </c:pt>
                <c:pt idx="4">
                  <c:v>153.41999999999999</c:v>
                </c:pt>
              </c:numCache>
            </c:numRef>
          </c:val>
        </c:ser>
        <c:dLbls>
          <c:showLegendKey val="0"/>
          <c:showVal val="0"/>
          <c:showCatName val="0"/>
          <c:showSerName val="0"/>
          <c:showPercent val="0"/>
          <c:showBubbleSize val="0"/>
        </c:dLbls>
        <c:gapWidth val="150"/>
        <c:axId val="93294976"/>
        <c:axId val="932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93294976"/>
        <c:axId val="93296896"/>
      </c:lineChart>
      <c:dateAx>
        <c:axId val="93294976"/>
        <c:scaling>
          <c:orientation val="minMax"/>
        </c:scaling>
        <c:delete val="1"/>
        <c:axPos val="b"/>
        <c:numFmt formatCode="ge" sourceLinked="1"/>
        <c:majorTickMark val="none"/>
        <c:minorTickMark val="none"/>
        <c:tickLblPos val="none"/>
        <c:crossAx val="93296896"/>
        <c:crosses val="autoZero"/>
        <c:auto val="1"/>
        <c:lblOffset val="100"/>
        <c:baseTimeUnit val="years"/>
      </c:dateAx>
      <c:valAx>
        <c:axId val="932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64"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安田町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2822</v>
      </c>
      <c r="AJ8" s="74"/>
      <c r="AK8" s="74"/>
      <c r="AL8" s="74"/>
      <c r="AM8" s="74"/>
      <c r="AN8" s="74"/>
      <c r="AO8" s="74"/>
      <c r="AP8" s="75"/>
      <c r="AQ8" s="56">
        <f>データ!R6</f>
        <v>52.36</v>
      </c>
      <c r="AR8" s="56"/>
      <c r="AS8" s="56"/>
      <c r="AT8" s="56"/>
      <c r="AU8" s="56"/>
      <c r="AV8" s="56"/>
      <c r="AW8" s="56"/>
      <c r="AX8" s="56"/>
      <c r="AY8" s="56">
        <f>データ!S6</f>
        <v>53.9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99.79</v>
      </c>
      <c r="S10" s="56"/>
      <c r="T10" s="56"/>
      <c r="U10" s="56"/>
      <c r="V10" s="56"/>
      <c r="W10" s="56"/>
      <c r="X10" s="56"/>
      <c r="Y10" s="56"/>
      <c r="Z10" s="64">
        <f>データ!P6</f>
        <v>1620</v>
      </c>
      <c r="AA10" s="64"/>
      <c r="AB10" s="64"/>
      <c r="AC10" s="64"/>
      <c r="AD10" s="64"/>
      <c r="AE10" s="64"/>
      <c r="AF10" s="64"/>
      <c r="AG10" s="64"/>
      <c r="AH10" s="2"/>
      <c r="AI10" s="64">
        <f>データ!T6</f>
        <v>2800</v>
      </c>
      <c r="AJ10" s="64"/>
      <c r="AK10" s="64"/>
      <c r="AL10" s="64"/>
      <c r="AM10" s="64"/>
      <c r="AN10" s="64"/>
      <c r="AO10" s="64"/>
      <c r="AP10" s="64"/>
      <c r="AQ10" s="56">
        <f>データ!U6</f>
        <v>1.35</v>
      </c>
      <c r="AR10" s="56"/>
      <c r="AS10" s="56"/>
      <c r="AT10" s="56"/>
      <c r="AU10" s="56"/>
      <c r="AV10" s="56"/>
      <c r="AW10" s="56"/>
      <c r="AX10" s="56"/>
      <c r="AY10" s="56">
        <f>データ!V6</f>
        <v>2074.0700000000002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393045</v>
      </c>
      <c r="D6" s="31">
        <f t="shared" si="3"/>
        <v>47</v>
      </c>
      <c r="E6" s="31">
        <f t="shared" si="3"/>
        <v>1</v>
      </c>
      <c r="F6" s="31">
        <f t="shared" si="3"/>
        <v>0</v>
      </c>
      <c r="G6" s="31">
        <f t="shared" si="3"/>
        <v>0</v>
      </c>
      <c r="H6" s="31" t="str">
        <f t="shared" si="3"/>
        <v>高知県　安田町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99.79</v>
      </c>
      <c r="P6" s="32">
        <f t="shared" si="3"/>
        <v>1620</v>
      </c>
      <c r="Q6" s="32">
        <f t="shared" si="3"/>
        <v>2822</v>
      </c>
      <c r="R6" s="32">
        <f t="shared" si="3"/>
        <v>52.36</v>
      </c>
      <c r="S6" s="32">
        <f t="shared" si="3"/>
        <v>53.9</v>
      </c>
      <c r="T6" s="32">
        <f t="shared" si="3"/>
        <v>2800</v>
      </c>
      <c r="U6" s="32">
        <f t="shared" si="3"/>
        <v>1.35</v>
      </c>
      <c r="V6" s="32">
        <f t="shared" si="3"/>
        <v>2074.0700000000002</v>
      </c>
      <c r="W6" s="33">
        <f>IF(W7="",NA(),W7)</f>
        <v>86.06</v>
      </c>
      <c r="X6" s="33">
        <f t="shared" ref="X6:AF6" si="4">IF(X7="",NA(),X7)</f>
        <v>89</v>
      </c>
      <c r="Y6" s="33">
        <f t="shared" si="4"/>
        <v>83.44</v>
      </c>
      <c r="Z6" s="33">
        <f t="shared" si="4"/>
        <v>77.02</v>
      </c>
      <c r="AA6" s="33">
        <f t="shared" si="4"/>
        <v>72.44</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964.33</v>
      </c>
      <c r="BE6" s="33">
        <f t="shared" ref="BE6:BM6" si="7">IF(BE7="",NA(),BE7)</f>
        <v>1062.6400000000001</v>
      </c>
      <c r="BF6" s="33">
        <f t="shared" si="7"/>
        <v>1135.31</v>
      </c>
      <c r="BG6" s="33">
        <f t="shared" si="7"/>
        <v>1170.0899999999999</v>
      </c>
      <c r="BH6" s="33">
        <f t="shared" si="7"/>
        <v>1232.22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73.81</v>
      </c>
      <c r="BP6" s="33">
        <f t="shared" ref="BP6:BX6" si="8">IF(BP7="",NA(),BP7)</f>
        <v>74.8</v>
      </c>
      <c r="BQ6" s="33">
        <f t="shared" si="8"/>
        <v>70.63</v>
      </c>
      <c r="BR6" s="33">
        <f t="shared" si="8"/>
        <v>65.13</v>
      </c>
      <c r="BS6" s="33">
        <f t="shared" si="8"/>
        <v>63.37</v>
      </c>
      <c r="BT6" s="33">
        <f t="shared" si="8"/>
        <v>56.46</v>
      </c>
      <c r="BU6" s="33">
        <f t="shared" si="8"/>
        <v>19.77</v>
      </c>
      <c r="BV6" s="33">
        <f t="shared" si="8"/>
        <v>34.25</v>
      </c>
      <c r="BW6" s="33">
        <f t="shared" si="8"/>
        <v>46.48</v>
      </c>
      <c r="BX6" s="33">
        <f t="shared" si="8"/>
        <v>40.6</v>
      </c>
      <c r="BY6" s="32" t="str">
        <f>IF(BY7="","",IF(BY7="-","【-】","【"&amp;SUBSTITUTE(TEXT(BY7,"#,##0.00"),"-","△")&amp;"】"))</f>
        <v>【33.35】</v>
      </c>
      <c r="BZ6" s="33">
        <f>IF(BZ7="",NA(),BZ7)</f>
        <v>128.19999999999999</v>
      </c>
      <c r="CA6" s="33">
        <f t="shared" ref="CA6:CI6" si="9">IF(CA7="",NA(),CA7)</f>
        <v>126.38</v>
      </c>
      <c r="CB6" s="33">
        <f t="shared" si="9"/>
        <v>134.61000000000001</v>
      </c>
      <c r="CC6" s="33">
        <f t="shared" si="9"/>
        <v>149.63999999999999</v>
      </c>
      <c r="CD6" s="33">
        <f t="shared" si="9"/>
        <v>153.41999999999999</v>
      </c>
      <c r="CE6" s="33">
        <f t="shared" si="9"/>
        <v>306.49</v>
      </c>
      <c r="CF6" s="33">
        <f t="shared" si="9"/>
        <v>878.73</v>
      </c>
      <c r="CG6" s="33">
        <f t="shared" si="9"/>
        <v>501.18</v>
      </c>
      <c r="CH6" s="33">
        <f t="shared" si="9"/>
        <v>376.61</v>
      </c>
      <c r="CI6" s="33">
        <f t="shared" si="9"/>
        <v>440.03</v>
      </c>
      <c r="CJ6" s="32" t="str">
        <f>IF(CJ7="","",IF(CJ7="-","【-】","【"&amp;SUBSTITUTE(TEXT(CJ7,"#,##0.00"),"-","△")&amp;"】"))</f>
        <v>【524.69】</v>
      </c>
      <c r="CK6" s="33">
        <f>IF(CK7="",NA(),CK7)</f>
        <v>40.520000000000003</v>
      </c>
      <c r="CL6" s="33">
        <f t="shared" ref="CL6:CT6" si="10">IF(CL7="",NA(),CL7)</f>
        <v>39.270000000000003</v>
      </c>
      <c r="CM6" s="33">
        <f t="shared" si="10"/>
        <v>42.55</v>
      </c>
      <c r="CN6" s="33">
        <f t="shared" si="10"/>
        <v>42.43</v>
      </c>
      <c r="CO6" s="33">
        <f t="shared" si="10"/>
        <v>38.07</v>
      </c>
      <c r="CP6" s="33">
        <f t="shared" si="10"/>
        <v>58.25</v>
      </c>
      <c r="CQ6" s="33">
        <f t="shared" si="10"/>
        <v>57.17</v>
      </c>
      <c r="CR6" s="33">
        <f t="shared" si="10"/>
        <v>57.55</v>
      </c>
      <c r="CS6" s="33">
        <f t="shared" si="10"/>
        <v>57.43</v>
      </c>
      <c r="CT6" s="33">
        <f t="shared" si="10"/>
        <v>57.29</v>
      </c>
      <c r="CU6" s="32" t="str">
        <f>IF(CU7="","",IF(CU7="-","【-】","【"&amp;SUBSTITUTE(TEXT(CU7,"#,##0.00"),"-","△")&amp;"】"))</f>
        <v>【57.58】</v>
      </c>
      <c r="CV6" s="33">
        <f>IF(CV7="",NA(),CV7)</f>
        <v>54.49</v>
      </c>
      <c r="CW6" s="33">
        <f t="shared" ref="CW6:DE6" si="11">IF(CW7="",NA(),CW7)</f>
        <v>55.28</v>
      </c>
      <c r="CX6" s="33">
        <f t="shared" si="11"/>
        <v>50.41</v>
      </c>
      <c r="CY6" s="33">
        <f t="shared" si="11"/>
        <v>47.62</v>
      </c>
      <c r="CZ6" s="33">
        <f t="shared" si="11"/>
        <v>52.21</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6.04</v>
      </c>
      <c r="ED6" s="33">
        <f t="shared" ref="ED6:EL6" si="14">IF(ED7="",NA(),ED7)</f>
        <v>7.36</v>
      </c>
      <c r="EE6" s="33">
        <f t="shared" si="14"/>
        <v>1.61</v>
      </c>
      <c r="EF6" s="33">
        <f t="shared" si="14"/>
        <v>0.35</v>
      </c>
      <c r="EG6" s="33">
        <f t="shared" si="14"/>
        <v>3.77</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393045</v>
      </c>
      <c r="D7" s="35">
        <v>47</v>
      </c>
      <c r="E7" s="35">
        <v>1</v>
      </c>
      <c r="F7" s="35">
        <v>0</v>
      </c>
      <c r="G7" s="35">
        <v>0</v>
      </c>
      <c r="H7" s="35" t="s">
        <v>93</v>
      </c>
      <c r="I7" s="35" t="s">
        <v>94</v>
      </c>
      <c r="J7" s="35" t="s">
        <v>95</v>
      </c>
      <c r="K7" s="35" t="s">
        <v>96</v>
      </c>
      <c r="L7" s="35" t="s">
        <v>97</v>
      </c>
      <c r="M7" s="36" t="s">
        <v>98</v>
      </c>
      <c r="N7" s="36" t="s">
        <v>99</v>
      </c>
      <c r="O7" s="36">
        <v>99.79</v>
      </c>
      <c r="P7" s="36">
        <v>1620</v>
      </c>
      <c r="Q7" s="36">
        <v>2822</v>
      </c>
      <c r="R7" s="36">
        <v>52.36</v>
      </c>
      <c r="S7" s="36">
        <v>53.9</v>
      </c>
      <c r="T7" s="36">
        <v>2800</v>
      </c>
      <c r="U7" s="36">
        <v>1.35</v>
      </c>
      <c r="V7" s="36">
        <v>2074.0700000000002</v>
      </c>
      <c r="W7" s="36">
        <v>86.06</v>
      </c>
      <c r="X7" s="36">
        <v>89</v>
      </c>
      <c r="Y7" s="36">
        <v>83.44</v>
      </c>
      <c r="Z7" s="36">
        <v>77.02</v>
      </c>
      <c r="AA7" s="36">
        <v>72.44</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964.33</v>
      </c>
      <c r="BE7" s="36">
        <v>1062.6400000000001</v>
      </c>
      <c r="BF7" s="36">
        <v>1135.31</v>
      </c>
      <c r="BG7" s="36">
        <v>1170.0899999999999</v>
      </c>
      <c r="BH7" s="36">
        <v>1232.22</v>
      </c>
      <c r="BI7" s="36">
        <v>1124.6400000000001</v>
      </c>
      <c r="BJ7" s="36">
        <v>1108.26</v>
      </c>
      <c r="BK7" s="36">
        <v>1113.76</v>
      </c>
      <c r="BL7" s="36">
        <v>1125.69</v>
      </c>
      <c r="BM7" s="36">
        <v>1134.67</v>
      </c>
      <c r="BN7" s="36">
        <v>1242.9000000000001</v>
      </c>
      <c r="BO7" s="36">
        <v>73.81</v>
      </c>
      <c r="BP7" s="36">
        <v>74.8</v>
      </c>
      <c r="BQ7" s="36">
        <v>70.63</v>
      </c>
      <c r="BR7" s="36">
        <v>65.13</v>
      </c>
      <c r="BS7" s="36">
        <v>63.37</v>
      </c>
      <c r="BT7" s="36">
        <v>56.46</v>
      </c>
      <c r="BU7" s="36">
        <v>19.77</v>
      </c>
      <c r="BV7" s="36">
        <v>34.25</v>
      </c>
      <c r="BW7" s="36">
        <v>46.48</v>
      </c>
      <c r="BX7" s="36">
        <v>40.6</v>
      </c>
      <c r="BY7" s="36">
        <v>33.35</v>
      </c>
      <c r="BZ7" s="36">
        <v>128.19999999999999</v>
      </c>
      <c r="CA7" s="36">
        <v>126.38</v>
      </c>
      <c r="CB7" s="36">
        <v>134.61000000000001</v>
      </c>
      <c r="CC7" s="36">
        <v>149.63999999999999</v>
      </c>
      <c r="CD7" s="36">
        <v>153.41999999999999</v>
      </c>
      <c r="CE7" s="36">
        <v>306.49</v>
      </c>
      <c r="CF7" s="36">
        <v>878.73</v>
      </c>
      <c r="CG7" s="36">
        <v>501.18</v>
      </c>
      <c r="CH7" s="36">
        <v>376.61</v>
      </c>
      <c r="CI7" s="36">
        <v>440.03</v>
      </c>
      <c r="CJ7" s="36">
        <v>524.69000000000005</v>
      </c>
      <c r="CK7" s="36">
        <v>40.520000000000003</v>
      </c>
      <c r="CL7" s="36">
        <v>39.270000000000003</v>
      </c>
      <c r="CM7" s="36">
        <v>42.55</v>
      </c>
      <c r="CN7" s="36">
        <v>42.43</v>
      </c>
      <c r="CO7" s="36">
        <v>38.07</v>
      </c>
      <c r="CP7" s="36">
        <v>58.25</v>
      </c>
      <c r="CQ7" s="36">
        <v>57.17</v>
      </c>
      <c r="CR7" s="36">
        <v>57.55</v>
      </c>
      <c r="CS7" s="36">
        <v>57.43</v>
      </c>
      <c r="CT7" s="36">
        <v>57.29</v>
      </c>
      <c r="CU7" s="36">
        <v>57.58</v>
      </c>
      <c r="CV7" s="36">
        <v>54.49</v>
      </c>
      <c r="CW7" s="36">
        <v>55.28</v>
      </c>
      <c r="CX7" s="36">
        <v>50.41</v>
      </c>
      <c r="CY7" s="36">
        <v>47.62</v>
      </c>
      <c r="CZ7" s="36">
        <v>52.21</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6.04</v>
      </c>
      <c r="ED7" s="36">
        <v>7.36</v>
      </c>
      <c r="EE7" s="36">
        <v>1.61</v>
      </c>
      <c r="EF7" s="36">
        <v>0.35</v>
      </c>
      <c r="EG7" s="36">
        <v>3.77</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小松　伸昌</cp:lastModifiedBy>
  <cp:lastPrinted>2017-02-11T04:36:46Z</cp:lastPrinted>
  <dcterms:created xsi:type="dcterms:W3CDTF">2016-12-02T02:21:52Z</dcterms:created>
  <dcterms:modified xsi:type="dcterms:W3CDTF">2017-02-20T10:02:26Z</dcterms:modified>
</cp:coreProperties>
</file>