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240" yWindow="60" windowWidth="14940" windowHeight="7875"/>
  </bookViews>
  <sheets>
    <sheet name="法非適用_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AY8" i="4" s="1"/>
  <c r="R6" i="5"/>
  <c r="Q6" i="5"/>
  <c r="P6" i="5"/>
  <c r="O6" i="5"/>
  <c r="N6" i="5"/>
  <c r="M6" i="5"/>
  <c r="L6" i="5"/>
  <c r="K6" i="5"/>
  <c r="R8" i="4" s="1"/>
  <c r="J6" i="5"/>
  <c r="I6" i="5"/>
  <c r="H6" i="5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Y10" i="4"/>
  <c r="AQ10" i="4"/>
  <c r="AI10" i="4"/>
  <c r="Z10" i="4"/>
  <c r="R10" i="4"/>
  <c r="J10" i="4"/>
  <c r="B10" i="4"/>
  <c r="AQ8" i="4"/>
  <c r="AI8" i="4"/>
  <c r="Z8" i="4"/>
  <c r="J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<sst xmlns="http://schemas.openxmlformats.org/spreadsheetml/2006/main" count="218" uniqueCount="108">
  <si>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</si>
  <si>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</si>
  <si>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</si>
  <si>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</si>
  <si>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</si>
  <si>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</si>
  <si>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</si>
  <si>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</si>
  <si>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</si>
  <si>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</si>
  <si>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</si>
  <si>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</si>
  <si>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</si>
  <si>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</si>
  <si>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</si>
  <si>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</si>
  <si>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</si>
  <si>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</si>
  <si>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</si>
  <si>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</si>
  <si>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</si>
  <si>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</si>
  <si>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</si>
  <si>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</si>
  <si>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</si>
  <si>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</si>
  <si>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</si>
  <si>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</si>
  <si>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</si>
  <si>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</si>
  <si>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</si>
  <si>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</si>
  <si>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</si>
  <si>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</si>
  <si>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</si>
  <si>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</si>
  <si>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</si>
  <si>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</si>
  <si>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</si>
  <si>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平成23年度から平成25年度における各指標の類似団体平均値は、当時の事業数を基に算出していますが、管路更新率については、平成26年度の事業数を基に類似団体平均値を算出しています。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</si>
  <si>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</si>
  <si>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</si>
  <si>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</si>
  <si>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</si>
  <si>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</si>
  <si>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</si>
  <si>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</si>
  <si>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</si>
  <si>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</si>
  <si>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</si>
  <si>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</si>
  <si>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</si>
  <si>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</si>
  <si>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</si>
  <si>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</si>
  <si>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</si>
  <si>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</si>
  <si>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</si>
  <si>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</si>
  <si>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</si>
  <si>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</si>
  <si>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</si>
  <si>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</si>
  <si>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</si>
  <si>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</si>
  <si>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</si>
  <si>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</si>
  <si>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</si>
  <si>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</si>
  <si>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</si>
  <si>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</si>
  <si>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</si>
  <si>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</si>
  <si>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</si>
  <si>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</si>
  <si>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</si>
  <si>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</si>
  <si>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</si>
  <si>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</si>
  <si>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</si>
  <si>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</si>
  <si>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</si>
  <si>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</si>
  <si>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</si>
  <si>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</si>
  <si>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</si>
  <si>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</si>
  <si>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</si>
  <si>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</si>
  <si>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</si>
  <si>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</si>
  <si>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</si>
  <si>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</si>
  <si>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高知県　中土佐町</t>
  </si>
  <si>
    <t>法非適用</t>
  </si>
  <si>
    <t>水道事業</t>
  </si>
  <si>
    <t>簡易水道事業</t>
  </si>
  <si>
    <t>D2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</si>
  <si>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</si>
  <si>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</si>
  <si>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</si>
  <si>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</si>
  <si>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</si>
  <si>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</si>
  <si>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</si>
  <si>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各施設が更新時期を迎える中で、管路の更新が進んでいない状況である。
　今年度、施設更新計画を策定中なので、今後は計画に則り管路等の更新を行う。</t>
    <rPh sb="1" eb="4">
      <t>カクシセツ</t>
    </rPh>
    <rPh sb="5" eb="7">
      <t>コウシン</t>
    </rPh>
    <rPh sb="7" eb="9">
      <t>ジキ</t>
    </rPh>
    <rPh sb="10" eb="11">
      <t>ムカ</t>
    </rPh>
    <rPh sb="13" eb="14">
      <t>ナカ</t>
    </rPh>
    <rPh sb="16" eb="18">
      <t>カンロ</t>
    </rPh>
    <rPh sb="19" eb="21">
      <t>コウシン</t>
    </rPh>
    <rPh sb="22" eb="23">
      <t>スス</t>
    </rPh>
    <rPh sb="28" eb="30">
      <t>ジョウキョウ</t>
    </rPh>
    <rPh sb="36" eb="39">
      <t>コンネンド</t>
    </rPh>
    <rPh sb="40" eb="42">
      <t>シセツ</t>
    </rPh>
    <rPh sb="42" eb="44">
      <t>コウシン</t>
    </rPh>
    <rPh sb="44" eb="46">
      <t>ケイカク</t>
    </rPh>
    <rPh sb="47" eb="50">
      <t>サクテイチュウ</t>
    </rPh>
    <rPh sb="54" eb="56">
      <t>コンゴ</t>
    </rPh>
    <rPh sb="57" eb="59">
      <t>ケイカク</t>
    </rPh>
    <rPh sb="60" eb="61">
      <t>ノット</t>
    </rPh>
    <rPh sb="62" eb="64">
      <t>カンロ</t>
    </rPh>
    <rPh sb="64" eb="65">
      <t>トウ</t>
    </rPh>
    <rPh sb="66" eb="68">
      <t>コウシン</t>
    </rPh>
    <rPh sb="69" eb="70">
      <t>オコナ</t>
    </rPh>
    <phoneticPr fontId="4"/>
  </si>
  <si>
    <t>　平成２９年度より企業会計へ移行を行う。中長期的な財政状況を踏まえ、適切な料金設定を行い計画的に事業を推進する。</t>
    <rPh sb="1" eb="3">
      <t>ヘイセイ</t>
    </rPh>
    <rPh sb="5" eb="7">
      <t>ネンド</t>
    </rPh>
    <rPh sb="9" eb="11">
      <t>キギョウ</t>
    </rPh>
    <rPh sb="11" eb="13">
      <t>カイケイ</t>
    </rPh>
    <rPh sb="14" eb="16">
      <t>イコウ</t>
    </rPh>
    <rPh sb="17" eb="18">
      <t>オコナ</t>
    </rPh>
    <rPh sb="20" eb="24">
      <t>チュウチョウキテキ</t>
    </rPh>
    <rPh sb="25" eb="27">
      <t>ザイセイ</t>
    </rPh>
    <rPh sb="27" eb="29">
      <t>ジョウキョウ</t>
    </rPh>
    <rPh sb="30" eb="31">
      <t>フ</t>
    </rPh>
    <rPh sb="34" eb="36">
      <t>テキセツ</t>
    </rPh>
    <rPh sb="37" eb="39">
      <t>リョウキン</t>
    </rPh>
    <rPh sb="39" eb="41">
      <t>セッテイ</t>
    </rPh>
    <rPh sb="42" eb="43">
      <t>オコナ</t>
    </rPh>
    <rPh sb="44" eb="47">
      <t>ケイカクテキ</t>
    </rPh>
    <rPh sb="48" eb="50">
      <t>ジギョウ</t>
    </rPh>
    <rPh sb="51" eb="53">
      <t>スイシン</t>
    </rPh>
    <phoneticPr fontId="4"/>
  </si>
  <si>
    <t>①人口減少による減収や低料金設定の為、類似団体に比べ収支比率が低くなっている。昨年度までに比べ数値が改善しているのは、地方債の完済による償還金の減少のため。
④類似団体に比べ投資規模が小さいため、比率が低くなっている。
⑤給水原価が低く抑えられているため、類似団体に比べ回収率が高くなっている。
⑥効率的な経営により総費用が低く抑えられているため、給水原価が低くなっている。
⑦人口減少による使用水量低下のため、現在の施設規模に対して配水量が低くなっている。
⑧漏水対策等により無効水量が少ないため、類似団体に比べ率が高くなっている。
　近年の人口減少に伴い、給水量及び料金収入は減少の傾向にある。各表はいずれも料金収入がポイントとなり、料金収入を増やすことで、ある程度改善を図ることが可能である。今後の中長期的な財政状況を見込み、事業規模に応じた設備投資を行い、料金改定も含め検討を行っていく。</t>
    <rPh sb="1" eb="3">
      <t>ジンコウ</t>
    </rPh>
    <rPh sb="3" eb="5">
      <t>ゲンショウ</t>
    </rPh>
    <rPh sb="8" eb="10">
      <t>ゲンシュウ</t>
    </rPh>
    <rPh sb="11" eb="14">
      <t>テイリョウキン</t>
    </rPh>
    <rPh sb="14" eb="16">
      <t>セッテイ</t>
    </rPh>
    <rPh sb="17" eb="18">
      <t>タメ</t>
    </rPh>
    <rPh sb="19" eb="21">
      <t>ルイジ</t>
    </rPh>
    <rPh sb="21" eb="23">
      <t>ダンタイ</t>
    </rPh>
    <rPh sb="24" eb="25">
      <t>クラ</t>
    </rPh>
    <rPh sb="26" eb="28">
      <t>シュウシ</t>
    </rPh>
    <rPh sb="28" eb="30">
      <t>ヒリツ</t>
    </rPh>
    <rPh sb="31" eb="32">
      <t>ヒク</t>
    </rPh>
    <rPh sb="39" eb="42">
      <t>サクネンド</t>
    </rPh>
    <rPh sb="45" eb="46">
      <t>クラ</t>
    </rPh>
    <rPh sb="47" eb="49">
      <t>スウチ</t>
    </rPh>
    <rPh sb="50" eb="52">
      <t>カイゼン</t>
    </rPh>
    <rPh sb="59" eb="62">
      <t>チホウサイ</t>
    </rPh>
    <rPh sb="63" eb="65">
      <t>カンサイ</t>
    </rPh>
    <rPh sb="68" eb="71">
      <t>ショウカンキン</t>
    </rPh>
    <rPh sb="72" eb="74">
      <t>ゲンショウ</t>
    </rPh>
    <rPh sb="80" eb="82">
      <t>ルイジ</t>
    </rPh>
    <rPh sb="82" eb="84">
      <t>ダンタイ</t>
    </rPh>
    <rPh sb="85" eb="86">
      <t>クラ</t>
    </rPh>
    <rPh sb="87" eb="89">
      <t>トウシ</t>
    </rPh>
    <rPh sb="89" eb="91">
      <t>キボ</t>
    </rPh>
    <rPh sb="92" eb="93">
      <t>チイ</t>
    </rPh>
    <rPh sb="98" eb="100">
      <t>ヒリツ</t>
    </rPh>
    <rPh sb="101" eb="102">
      <t>ヒク</t>
    </rPh>
    <rPh sb="111" eb="113">
      <t>キュウスイ</t>
    </rPh>
    <rPh sb="113" eb="115">
      <t>ゲンカ</t>
    </rPh>
    <rPh sb="116" eb="117">
      <t>ヒク</t>
    </rPh>
    <rPh sb="118" eb="119">
      <t>オサ</t>
    </rPh>
    <rPh sb="128" eb="130">
      <t>ルイジ</t>
    </rPh>
    <rPh sb="130" eb="132">
      <t>ダンタイ</t>
    </rPh>
    <rPh sb="133" eb="134">
      <t>クラ</t>
    </rPh>
    <rPh sb="135" eb="137">
      <t>カイシュウ</t>
    </rPh>
    <rPh sb="137" eb="138">
      <t>リツ</t>
    </rPh>
    <rPh sb="139" eb="140">
      <t>タカ</t>
    </rPh>
    <rPh sb="149" eb="152">
      <t>コウリツテキ</t>
    </rPh>
    <rPh sb="153" eb="155">
      <t>ケイエイ</t>
    </rPh>
    <rPh sb="158" eb="161">
      <t>ソウヒヨウ</t>
    </rPh>
    <rPh sb="162" eb="163">
      <t>ヒク</t>
    </rPh>
    <rPh sb="164" eb="165">
      <t>オサ</t>
    </rPh>
    <rPh sb="174" eb="176">
      <t>キュウスイ</t>
    </rPh>
    <rPh sb="176" eb="178">
      <t>ゲンカ</t>
    </rPh>
    <rPh sb="179" eb="180">
      <t>ヒク</t>
    </rPh>
    <rPh sb="189" eb="191">
      <t>ジンコウ</t>
    </rPh>
    <rPh sb="191" eb="193">
      <t>ゲンショウ</t>
    </rPh>
    <rPh sb="196" eb="198">
      <t>シヨウ</t>
    </rPh>
    <rPh sb="198" eb="200">
      <t>スイリョウ</t>
    </rPh>
    <rPh sb="200" eb="202">
      <t>テイカ</t>
    </rPh>
    <rPh sb="206" eb="208">
      <t>ゲンザイ</t>
    </rPh>
    <rPh sb="209" eb="211">
      <t>シセツ</t>
    </rPh>
    <rPh sb="211" eb="213">
      <t>キボ</t>
    </rPh>
    <rPh sb="214" eb="215">
      <t>タイ</t>
    </rPh>
    <rPh sb="217" eb="219">
      <t>ハイスイ</t>
    </rPh>
    <rPh sb="219" eb="220">
      <t>リョウ</t>
    </rPh>
    <rPh sb="221" eb="222">
      <t>ヒク</t>
    </rPh>
    <rPh sb="231" eb="233">
      <t>ロウスイ</t>
    </rPh>
    <rPh sb="233" eb="235">
      <t>タイサク</t>
    </rPh>
    <rPh sb="235" eb="236">
      <t>トウ</t>
    </rPh>
    <rPh sb="244" eb="245">
      <t>スク</t>
    </rPh>
    <rPh sb="250" eb="252">
      <t>ルイジ</t>
    </rPh>
    <rPh sb="252" eb="254">
      <t>ダンタイ</t>
    </rPh>
    <rPh sb="255" eb="256">
      <t>クラ</t>
    </rPh>
    <rPh sb="257" eb="258">
      <t>リツ</t>
    </rPh>
    <rPh sb="259" eb="260">
      <t>タカ</t>
    </rPh>
    <rPh sb="270" eb="272">
      <t>キンネン</t>
    </rPh>
    <rPh sb="273" eb="275">
      <t>ジンコウ</t>
    </rPh>
    <rPh sb="275" eb="277">
      <t>ゲンショウ</t>
    </rPh>
    <rPh sb="278" eb="279">
      <t>トモナ</t>
    </rPh>
    <rPh sb="281" eb="283">
      <t>キュウスイ</t>
    </rPh>
    <rPh sb="283" eb="284">
      <t>リョウ</t>
    </rPh>
    <rPh sb="284" eb="285">
      <t>オヨ</t>
    </rPh>
    <rPh sb="286" eb="288">
      <t>リョウキン</t>
    </rPh>
    <rPh sb="288" eb="290">
      <t>シュウニュウ</t>
    </rPh>
    <rPh sb="291" eb="293">
      <t>ゲンショウ</t>
    </rPh>
    <rPh sb="294" eb="296">
      <t>ケイコウ</t>
    </rPh>
    <rPh sb="300" eb="302">
      <t>カクヒョウ</t>
    </rPh>
    <rPh sb="307" eb="309">
      <t>リョウキン</t>
    </rPh>
    <rPh sb="309" eb="311">
      <t>シュウニュウ</t>
    </rPh>
    <rPh sb="320" eb="322">
      <t>リョウキン</t>
    </rPh>
    <rPh sb="322" eb="324">
      <t>シュウニュウ</t>
    </rPh>
    <rPh sb="325" eb="326">
      <t>フ</t>
    </rPh>
    <rPh sb="334" eb="336">
      <t>テイド</t>
    </rPh>
    <rPh sb="336" eb="338">
      <t>カイゼン</t>
    </rPh>
    <rPh sb="339" eb="340">
      <t>ハカ</t>
    </rPh>
    <rPh sb="344" eb="346">
      <t>カノウ</t>
    </rPh>
    <rPh sb="350" eb="352">
      <t>コンゴ</t>
    </rPh>
    <rPh sb="353" eb="357">
      <t>チュウチョウキテキ</t>
    </rPh>
    <rPh sb="358" eb="360">
      <t>ザイセイ</t>
    </rPh>
    <rPh sb="360" eb="362">
      <t>ジョウキョウ</t>
    </rPh>
    <rPh sb="363" eb="365">
      <t>ミコミ</t>
    </rPh>
    <rPh sb="367" eb="369">
      <t>ジギョウ</t>
    </rPh>
    <rPh sb="369" eb="371">
      <t>キボ</t>
    </rPh>
    <rPh sb="372" eb="373">
      <t>オウ</t>
    </rPh>
    <rPh sb="375" eb="377">
      <t>セツビ</t>
    </rPh>
    <rPh sb="377" eb="379">
      <t>トウシ</t>
    </rPh>
    <rPh sb="380" eb="381">
      <t>オコナ</t>
    </rPh>
    <rPh sb="383" eb="385">
      <t>リョウキン</t>
    </rPh>
    <rPh sb="385" eb="387">
      <t>カイテイ</t>
    </rPh>
    <rPh sb="388" eb="389">
      <t>フク</t>
    </rPh>
    <rPh sb="390" eb="392">
      <t>ケントウ</t>
    </rPh>
    <rPh sb="393" eb="394">
      <t>オコナ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</si>
</sst>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2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データ!$EC$6:$EG$6</c:f>
              <c:numCache>
                <c:formatCode>#,##0.00;"△"#,##0.00;"-"</c:formatCode>
                <c:ptCount val="5"/>
                <c:pt idx="0">
                  <c:v>0.23</c:v>
                </c:pt>
                <c:pt idx="1">
                  <c:v>0.36</c:v>
                </c:pt>
                <c:pt idx="2">
                  <c:v>0.36</c:v>
                </c:pt>
                <c:pt idx="3">
                  <c:v>0.13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470656"/>
        <c:axId val="90493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1.08</c:v>
                </c:pt>
                <c:pt idx="1">
                  <c:v>0.69</c:v>
                </c:pt>
                <c:pt idx="2">
                  <c:v>0.89</c:v>
                </c:pt>
                <c:pt idx="3">
                  <c:v>0.98</c:v>
                </c:pt>
                <c:pt idx="4">
                  <c:v>0.76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70656"/>
        <c:axId val="90493312"/>
      </c:lineChart>
      <c:dateAx>
        <c:axId val="90470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493312"/>
        <c:crosses val="autoZero"/>
        <c:auto val="1"/>
        <c:lblOffset val="100"/>
        <c:baseTimeUnit val="years"/>
      </c:dateAx>
      <c:valAx>
        <c:axId val="90493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4706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57.46</c:v>
                </c:pt>
                <c:pt idx="1">
                  <c:v>55.95</c:v>
                </c:pt>
                <c:pt idx="2">
                  <c:v>56.32</c:v>
                </c:pt>
                <c:pt idx="3">
                  <c:v>51.91</c:v>
                </c:pt>
                <c:pt idx="4">
                  <c:v>50.82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180288"/>
        <c:axId val="97268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59.84</c:v>
                </c:pt>
                <c:pt idx="1">
                  <c:v>60.66</c:v>
                </c:pt>
                <c:pt idx="2">
                  <c:v>60.17</c:v>
                </c:pt>
                <c:pt idx="3">
                  <c:v>58.96</c:v>
                </c:pt>
                <c:pt idx="4">
                  <c:v>58.1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0288"/>
        <c:axId val="97268480"/>
      </c:lineChart>
      <c:dateAx>
        <c:axId val="97180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268480"/>
        <c:crosses val="autoZero"/>
        <c:auto val="1"/>
        <c:lblOffset val="100"/>
        <c:baseTimeUnit val="years"/>
      </c:dateAx>
      <c:valAx>
        <c:axId val="97268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180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95</c:v>
                </c:pt>
                <c:pt idx="1">
                  <c:v>95</c:v>
                </c:pt>
                <c:pt idx="2">
                  <c:v>95</c:v>
                </c:pt>
                <c:pt idx="3">
                  <c:v>95</c:v>
                </c:pt>
                <c:pt idx="4">
                  <c:v>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290496"/>
        <c:axId val="972926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77.989999999999995</c:v>
                </c:pt>
                <c:pt idx="1">
                  <c:v>77.319999999999993</c:v>
                </c:pt>
                <c:pt idx="2">
                  <c:v>76.680000000000007</c:v>
                </c:pt>
                <c:pt idx="3">
                  <c:v>76.58</c:v>
                </c:pt>
                <c:pt idx="4">
                  <c:v>76.69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90496"/>
        <c:axId val="97292672"/>
      </c:lineChart>
      <c:dateAx>
        <c:axId val="97290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292672"/>
        <c:crosses val="autoZero"/>
        <c:auto val="1"/>
        <c:lblOffset val="100"/>
        <c:baseTimeUnit val="years"/>
      </c:dateAx>
      <c:valAx>
        <c:axId val="972926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2904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74.16</c:v>
                </c:pt>
                <c:pt idx="1">
                  <c:v>72.64</c:v>
                </c:pt>
                <c:pt idx="2">
                  <c:v>70.849999999999994</c:v>
                </c:pt>
                <c:pt idx="3">
                  <c:v>68.709999999999994</c:v>
                </c:pt>
                <c:pt idx="4">
                  <c:v>72.34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388352"/>
        <c:axId val="90402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75.239999999999995</c:v>
                </c:pt>
                <c:pt idx="1">
                  <c:v>73.63</c:v>
                </c:pt>
                <c:pt idx="2">
                  <c:v>75.709999999999994</c:v>
                </c:pt>
                <c:pt idx="3">
                  <c:v>75.09</c:v>
                </c:pt>
                <c:pt idx="4">
                  <c:v>75.34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88352"/>
        <c:axId val="90402816"/>
      </c:lineChart>
      <c:dateAx>
        <c:axId val="903883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402816"/>
        <c:crosses val="autoZero"/>
        <c:auto val="1"/>
        <c:lblOffset val="100"/>
        <c:baseTimeUnit val="years"/>
      </c:dateAx>
      <c:valAx>
        <c:axId val="904028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3883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データ!$DG$6:$DK$6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424832"/>
        <c:axId val="90426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24832"/>
        <c:axId val="90426752"/>
      </c:lineChart>
      <c:dateAx>
        <c:axId val="90424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426752"/>
        <c:crosses val="autoZero"/>
        <c:auto val="1"/>
        <c:lblOffset val="100"/>
        <c:baseTimeUnit val="years"/>
      </c:dateAx>
      <c:valAx>
        <c:axId val="90426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424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データ!$DR$6:$DV$6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718784"/>
        <c:axId val="9172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8784"/>
        <c:axId val="91720704"/>
      </c:lineChart>
      <c:dateAx>
        <c:axId val="917187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720704"/>
        <c:crosses val="autoZero"/>
        <c:auto val="1"/>
        <c:lblOffset val="100"/>
        <c:baseTimeUnit val="years"/>
      </c:dateAx>
      <c:valAx>
        <c:axId val="9172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7187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334400"/>
        <c:axId val="97336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34400"/>
        <c:axId val="97336320"/>
      </c:lineChart>
      <c:dateAx>
        <c:axId val="97334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336320"/>
        <c:crosses val="autoZero"/>
        <c:auto val="1"/>
        <c:lblOffset val="100"/>
        <c:baseTimeUnit val="years"/>
      </c:dateAx>
      <c:valAx>
        <c:axId val="97336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334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データ!$AS$6:$AW$6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379456"/>
        <c:axId val="973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79456"/>
        <c:axId val="97381376"/>
      </c:lineChart>
      <c:dateAx>
        <c:axId val="97379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381376"/>
        <c:crosses val="autoZero"/>
        <c:auto val="1"/>
        <c:lblOffset val="100"/>
        <c:baseTimeUnit val="years"/>
      </c:dateAx>
      <c:valAx>
        <c:axId val="973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379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927.63</c:v>
                </c:pt>
                <c:pt idx="1">
                  <c:v>921.49</c:v>
                </c:pt>
                <c:pt idx="2">
                  <c:v>879.44</c:v>
                </c:pt>
                <c:pt idx="3">
                  <c:v>858.83</c:v>
                </c:pt>
                <c:pt idx="4">
                  <c:v>847.12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083776"/>
        <c:axId val="97085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1168.8</c:v>
                </c:pt>
                <c:pt idx="1">
                  <c:v>1158.82</c:v>
                </c:pt>
                <c:pt idx="2">
                  <c:v>1167.7</c:v>
                </c:pt>
                <c:pt idx="3">
                  <c:v>1228.58</c:v>
                </c:pt>
                <c:pt idx="4">
                  <c:v>1280.18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3776"/>
        <c:axId val="97085696"/>
      </c:lineChart>
      <c:dateAx>
        <c:axId val="97083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085696"/>
        <c:crosses val="autoZero"/>
        <c:auto val="1"/>
        <c:lblOffset val="100"/>
        <c:baseTimeUnit val="years"/>
      </c:dateAx>
      <c:valAx>
        <c:axId val="97085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0837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68.349999999999994</c:v>
                </c:pt>
                <c:pt idx="1">
                  <c:v>66.739999999999995</c:v>
                </c:pt>
                <c:pt idx="2">
                  <c:v>65.430000000000007</c:v>
                </c:pt>
                <c:pt idx="3">
                  <c:v>63.53</c:v>
                </c:pt>
                <c:pt idx="4">
                  <c:v>67.02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128448"/>
        <c:axId val="97130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56.44</c:v>
                </c:pt>
                <c:pt idx="1">
                  <c:v>55.6</c:v>
                </c:pt>
                <c:pt idx="2">
                  <c:v>54.43</c:v>
                </c:pt>
                <c:pt idx="3">
                  <c:v>53.81</c:v>
                </c:pt>
                <c:pt idx="4">
                  <c:v>53.62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28448"/>
        <c:axId val="97130368"/>
      </c:lineChart>
      <c:dateAx>
        <c:axId val="97128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130368"/>
        <c:crosses val="autoZero"/>
        <c:auto val="1"/>
        <c:lblOffset val="100"/>
        <c:baseTimeUnit val="years"/>
      </c:dateAx>
      <c:valAx>
        <c:axId val="97130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1284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138.57</c:v>
                </c:pt>
                <c:pt idx="1">
                  <c:v>139.97999999999999</c:v>
                </c:pt>
                <c:pt idx="2">
                  <c:v>143.13</c:v>
                </c:pt>
                <c:pt idx="3">
                  <c:v>156.71</c:v>
                </c:pt>
                <c:pt idx="4">
                  <c:v>146.1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152000"/>
        <c:axId val="971664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270.7</c:v>
                </c:pt>
                <c:pt idx="1">
                  <c:v>275.86</c:v>
                </c:pt>
                <c:pt idx="2">
                  <c:v>279.8</c:v>
                </c:pt>
                <c:pt idx="3">
                  <c:v>284.64999999999998</c:v>
                </c:pt>
                <c:pt idx="4">
                  <c:v>287.7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52000"/>
        <c:axId val="97166464"/>
      </c:lineChart>
      <c:dateAx>
        <c:axId val="97152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166464"/>
        <c:crosses val="autoZero"/>
        <c:auto val="1"/>
        <c:lblOffset val="100"/>
        <c:baseTimeUnit val="years"/>
      </c:dateAx>
      <c:valAx>
        <c:axId val="971664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1520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5C5551-6BC5-448F-A607-3D12B8B59C7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【75.51】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A7864B-ACF3-481F-B050-61B73191253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【1,242.90】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EA00AD4-712F-48B4-8AC6-D165EE501A5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【75.27】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36CBBAC-41F3-4693-A3B2-EDF36D7758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【57.58】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416C90C-C1F4-4DC9-ABA9-4A5B4038DE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【524.69】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73F2C93-BBF4-47A9-AB7E-81D1582D3ED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【33.35】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C584A1D-6D2A-4B72-85F2-F54367919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topLeftCell="AS1" zoomScaleNormal="100" workbookViewId="0">
      <selection activeCell="BL45" sqref="BL45:BZ46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高知県　中土佐町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3"/>
      <c r="D7" s="43"/>
      <c r="E7" s="43"/>
      <c r="F7" s="43"/>
      <c r="G7" s="43"/>
      <c r="H7" s="43"/>
      <c r="I7" s="44"/>
      <c r="J7" s="42" t="s">
        <v>2</v>
      </c>
      <c r="K7" s="43"/>
      <c r="L7" s="43"/>
      <c r="M7" s="43"/>
      <c r="N7" s="43"/>
      <c r="O7" s="43"/>
      <c r="P7" s="43"/>
      <c r="Q7" s="44"/>
      <c r="R7" s="42" t="s">
        <v>3</v>
      </c>
      <c r="S7" s="43"/>
      <c r="T7" s="43"/>
      <c r="U7" s="43"/>
      <c r="V7" s="43"/>
      <c r="W7" s="43"/>
      <c r="X7" s="43"/>
      <c r="Y7" s="44"/>
      <c r="Z7" s="42" t="s">
        <v>4</v>
      </c>
      <c r="AA7" s="43"/>
      <c r="AB7" s="43"/>
      <c r="AC7" s="43"/>
      <c r="AD7" s="43"/>
      <c r="AE7" s="43"/>
      <c r="AF7" s="43"/>
      <c r="AG7" s="44"/>
      <c r="AH7" s="3"/>
      <c r="AI7" s="42" t="s">
        <v>5</v>
      </c>
      <c r="AJ7" s="43"/>
      <c r="AK7" s="43"/>
      <c r="AL7" s="43"/>
      <c r="AM7" s="43"/>
      <c r="AN7" s="43"/>
      <c r="AO7" s="43"/>
      <c r="AP7" s="44"/>
      <c r="AQ7" s="45" t="s">
        <v>6</v>
      </c>
      <c r="AR7" s="45"/>
      <c r="AS7" s="45"/>
      <c r="AT7" s="45"/>
      <c r="AU7" s="45"/>
      <c r="AV7" s="45"/>
      <c r="AW7" s="45"/>
      <c r="AX7" s="45"/>
      <c r="AY7" s="45" t="s">
        <v>7</v>
      </c>
      <c r="AZ7" s="45"/>
      <c r="BA7" s="45"/>
      <c r="BB7" s="45"/>
      <c r="BC7" s="45"/>
      <c r="BD7" s="45"/>
      <c r="BE7" s="45"/>
      <c r="BF7" s="45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51" t="str">
        <f>データ!I6</f>
        <v>法非適用</v>
      </c>
      <c r="C8" s="52"/>
      <c r="D8" s="52"/>
      <c r="E8" s="52"/>
      <c r="F8" s="52"/>
      <c r="G8" s="52"/>
      <c r="H8" s="52"/>
      <c r="I8" s="53"/>
      <c r="J8" s="51" t="str">
        <f>データ!J6</f>
        <v>水道事業</v>
      </c>
      <c r="K8" s="52"/>
      <c r="L8" s="52"/>
      <c r="M8" s="52"/>
      <c r="N8" s="52"/>
      <c r="O8" s="52"/>
      <c r="P8" s="52"/>
      <c r="Q8" s="53"/>
      <c r="R8" s="51" t="str">
        <f>データ!K6</f>
        <v>簡易水道事業</v>
      </c>
      <c r="S8" s="52"/>
      <c r="T8" s="52"/>
      <c r="U8" s="52"/>
      <c r="V8" s="52"/>
      <c r="W8" s="52"/>
      <c r="X8" s="52"/>
      <c r="Y8" s="53"/>
      <c r="Z8" s="51" t="str">
        <f>データ!L6</f>
        <v>D2</v>
      </c>
      <c r="AA8" s="52"/>
      <c r="AB8" s="52"/>
      <c r="AC8" s="52"/>
      <c r="AD8" s="52"/>
      <c r="AE8" s="52"/>
      <c r="AF8" s="52"/>
      <c r="AG8" s="53"/>
      <c r="AH8" s="3"/>
      <c r="AI8" s="54">
        <f>データ!Q6</f>
        <v>7369</v>
      </c>
      <c r="AJ8" s="55"/>
      <c r="AK8" s="55"/>
      <c r="AL8" s="55"/>
      <c r="AM8" s="55"/>
      <c r="AN8" s="55"/>
      <c r="AO8" s="55"/>
      <c r="AP8" s="56"/>
      <c r="AQ8" s="46">
        <f>データ!R6</f>
        <v>193.28</v>
      </c>
      <c r="AR8" s="46"/>
      <c r="AS8" s="46"/>
      <c r="AT8" s="46"/>
      <c r="AU8" s="46"/>
      <c r="AV8" s="46"/>
      <c r="AW8" s="46"/>
      <c r="AX8" s="46"/>
      <c r="AY8" s="46">
        <f>データ!S6</f>
        <v>38.130000000000003</v>
      </c>
      <c r="AZ8" s="46"/>
      <c r="BA8" s="46"/>
      <c r="BB8" s="46"/>
      <c r="BC8" s="46"/>
      <c r="BD8" s="46"/>
      <c r="BE8" s="46"/>
      <c r="BF8" s="46"/>
      <c r="BG8" s="3"/>
      <c r="BH8" s="3"/>
      <c r="BI8" s="3"/>
      <c r="BJ8" s="3"/>
      <c r="BK8" s="3"/>
      <c r="BL8" s="47" t="s">
        <v>9</v>
      </c>
      <c r="BM8" s="4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5" t="s">
        <v>11</v>
      </c>
      <c r="C9" s="45"/>
      <c r="D9" s="45"/>
      <c r="E9" s="45"/>
      <c r="F9" s="45"/>
      <c r="G9" s="45"/>
      <c r="H9" s="45"/>
      <c r="I9" s="45"/>
      <c r="J9" s="45" t="s">
        <v>12</v>
      </c>
      <c r="K9" s="45"/>
      <c r="L9" s="45"/>
      <c r="M9" s="45"/>
      <c r="N9" s="45"/>
      <c r="O9" s="45"/>
      <c r="P9" s="45"/>
      <c r="Q9" s="45"/>
      <c r="R9" s="45" t="s">
        <v>13</v>
      </c>
      <c r="S9" s="45"/>
      <c r="T9" s="45"/>
      <c r="U9" s="45"/>
      <c r="V9" s="45"/>
      <c r="W9" s="45"/>
      <c r="X9" s="45"/>
      <c r="Y9" s="45"/>
      <c r="Z9" s="45" t="s">
        <v>14</v>
      </c>
      <c r="AA9" s="45"/>
      <c r="AB9" s="45"/>
      <c r="AC9" s="45"/>
      <c r="AD9" s="45"/>
      <c r="AE9" s="45"/>
      <c r="AF9" s="45"/>
      <c r="AG9" s="45"/>
      <c r="AH9" s="3"/>
      <c r="AI9" s="45" t="s">
        <v>15</v>
      </c>
      <c r="AJ9" s="45"/>
      <c r="AK9" s="45"/>
      <c r="AL9" s="45"/>
      <c r="AM9" s="45"/>
      <c r="AN9" s="45"/>
      <c r="AO9" s="45"/>
      <c r="AP9" s="45"/>
      <c r="AQ9" s="45" t="s">
        <v>16</v>
      </c>
      <c r="AR9" s="45"/>
      <c r="AS9" s="45"/>
      <c r="AT9" s="45"/>
      <c r="AU9" s="45"/>
      <c r="AV9" s="45"/>
      <c r="AW9" s="45"/>
      <c r="AX9" s="45"/>
      <c r="AY9" s="45" t="s">
        <v>17</v>
      </c>
      <c r="AZ9" s="45"/>
      <c r="BA9" s="45"/>
      <c r="BB9" s="45"/>
      <c r="BC9" s="45"/>
      <c r="BD9" s="45"/>
      <c r="BE9" s="45"/>
      <c r="BF9" s="45"/>
      <c r="BG9" s="3"/>
      <c r="BH9" s="3"/>
      <c r="BI9" s="3"/>
      <c r="BJ9" s="3"/>
      <c r="BK9" s="3"/>
      <c r="BL9" s="49" t="s">
        <v>18</v>
      </c>
      <c r="BM9" s="50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6" t="str">
        <f>データ!M6</f>
        <v>-</v>
      </c>
      <c r="C10" s="46"/>
      <c r="D10" s="46"/>
      <c r="E10" s="46"/>
      <c r="F10" s="46"/>
      <c r="G10" s="46"/>
      <c r="H10" s="46"/>
      <c r="I10" s="46"/>
      <c r="J10" s="46" t="str">
        <f>データ!N6</f>
        <v>該当数値なし</v>
      </c>
      <c r="K10" s="46"/>
      <c r="L10" s="46"/>
      <c r="M10" s="46"/>
      <c r="N10" s="46"/>
      <c r="O10" s="46"/>
      <c r="P10" s="46"/>
      <c r="Q10" s="46"/>
      <c r="R10" s="46">
        <f>データ!O6</f>
        <v>98.7</v>
      </c>
      <c r="S10" s="46"/>
      <c r="T10" s="46"/>
      <c r="U10" s="46"/>
      <c r="V10" s="46"/>
      <c r="W10" s="46"/>
      <c r="X10" s="46"/>
      <c r="Y10" s="46"/>
      <c r="Z10" s="80">
        <f>データ!P6</f>
        <v>1620</v>
      </c>
      <c r="AA10" s="80"/>
      <c r="AB10" s="80"/>
      <c r="AC10" s="80"/>
      <c r="AD10" s="80"/>
      <c r="AE10" s="80"/>
      <c r="AF10" s="80"/>
      <c r="AG10" s="80"/>
      <c r="AH10" s="2"/>
      <c r="AI10" s="80">
        <f>データ!T6</f>
        <v>7226</v>
      </c>
      <c r="AJ10" s="80"/>
      <c r="AK10" s="80"/>
      <c r="AL10" s="80"/>
      <c r="AM10" s="80"/>
      <c r="AN10" s="80"/>
      <c r="AO10" s="80"/>
      <c r="AP10" s="80"/>
      <c r="AQ10" s="46">
        <f>データ!U6</f>
        <v>22.82</v>
      </c>
      <c r="AR10" s="46"/>
      <c r="AS10" s="46"/>
      <c r="AT10" s="46"/>
      <c r="AU10" s="46"/>
      <c r="AV10" s="46"/>
      <c r="AW10" s="46"/>
      <c r="AX10" s="46"/>
      <c r="AY10" s="46">
        <f>データ!V6</f>
        <v>316.64999999999998</v>
      </c>
      <c r="AZ10" s="46"/>
      <c r="BA10" s="46"/>
      <c r="BB10" s="46"/>
      <c r="BC10" s="46"/>
      <c r="BD10" s="46"/>
      <c r="BE10" s="46"/>
      <c r="BF10" s="46"/>
      <c r="BG10" s="3"/>
      <c r="BH10" s="3"/>
      <c r="BI10" s="3"/>
      <c r="BJ10" s="2"/>
      <c r="BK10" s="2"/>
      <c r="BL10" s="64" t="s">
        <v>20</v>
      </c>
      <c r="BM10" s="65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6" t="s">
        <v>22</v>
      </c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</row>
    <row r="14" spans="1:78" ht="13.5" customHeight="1">
      <c r="A14" s="2"/>
      <c r="B14" s="68" t="s">
        <v>23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70"/>
      <c r="BK14" s="2"/>
      <c r="BL14" s="74" t="s">
        <v>24</v>
      </c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6"/>
    </row>
    <row r="15" spans="1:78" ht="13.5" customHeight="1">
      <c r="A15" s="2"/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3"/>
      <c r="BK15" s="2"/>
      <c r="BL15" s="77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9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7" t="s">
        <v>107</v>
      </c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9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7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9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7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9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7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9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7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9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7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9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7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9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7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9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7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9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7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9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7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9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7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9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7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9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7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9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7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9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7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9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7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9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7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9"/>
    </row>
    <row r="34" spans="1:78" ht="13.5" customHeight="1">
      <c r="A34" s="2"/>
      <c r="B34" s="16"/>
      <c r="C34" s="63" t="s">
        <v>25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19"/>
      <c r="R34" s="63" t="s">
        <v>26</v>
      </c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19"/>
      <c r="AG34" s="63" t="s">
        <v>27</v>
      </c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19"/>
      <c r="AV34" s="63" t="s">
        <v>28</v>
      </c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18"/>
      <c r="BK34" s="2"/>
      <c r="BL34" s="57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9"/>
    </row>
    <row r="35" spans="1:78" ht="13.5" customHeight="1">
      <c r="A35" s="2"/>
      <c r="B35" s="16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19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19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19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18"/>
      <c r="BK35" s="2"/>
      <c r="BL35" s="57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9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7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9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7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9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7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9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7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9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7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9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7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9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7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9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7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9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0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  <c r="BZ44" s="62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74" t="s">
        <v>29</v>
      </c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6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77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9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7" t="s">
        <v>105</v>
      </c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9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7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9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7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9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7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9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7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9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7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9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7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9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7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9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7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9"/>
    </row>
    <row r="56" spans="1:78" ht="13.5" customHeight="1">
      <c r="A56" s="2"/>
      <c r="B56" s="16"/>
      <c r="C56" s="63" t="s">
        <v>30</v>
      </c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19"/>
      <c r="R56" s="63" t="s">
        <v>31</v>
      </c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19"/>
      <c r="AG56" s="63" t="s">
        <v>32</v>
      </c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19"/>
      <c r="AV56" s="63" t="s">
        <v>33</v>
      </c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18"/>
      <c r="BK56" s="2"/>
      <c r="BL56" s="57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9"/>
    </row>
    <row r="57" spans="1:78" ht="13.5" customHeight="1">
      <c r="A57" s="2"/>
      <c r="B57" s="16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19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19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19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18"/>
      <c r="BK57" s="2"/>
      <c r="BL57" s="57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9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57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9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57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9"/>
    </row>
    <row r="60" spans="1:78" ht="13.5" customHeight="1">
      <c r="A60" s="2"/>
      <c r="B60" s="71" t="s">
        <v>34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3"/>
      <c r="BK60" s="2"/>
      <c r="BL60" s="57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9"/>
    </row>
    <row r="61" spans="1:78" ht="13.5" customHeight="1">
      <c r="A61" s="2"/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3"/>
      <c r="BK61" s="2"/>
      <c r="BL61" s="57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9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7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9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0"/>
      <c r="BM63" s="61"/>
      <c r="BN63" s="61"/>
      <c r="BO63" s="61"/>
      <c r="BP63" s="61"/>
      <c r="BQ63" s="61"/>
      <c r="BR63" s="61"/>
      <c r="BS63" s="61"/>
      <c r="BT63" s="61"/>
      <c r="BU63" s="61"/>
      <c r="BV63" s="61"/>
      <c r="BW63" s="61"/>
      <c r="BX63" s="61"/>
      <c r="BY63" s="61"/>
      <c r="BZ63" s="62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74" t="s">
        <v>35</v>
      </c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6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77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9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7" t="s">
        <v>106</v>
      </c>
      <c r="BM66" s="58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9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7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9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7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9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7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9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7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9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7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9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7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9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7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9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7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9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7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9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7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9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7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9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7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9"/>
    </row>
    <row r="79" spans="1:78" ht="13.5" customHeight="1">
      <c r="A79" s="2"/>
      <c r="B79" s="16"/>
      <c r="C79" s="63" t="s">
        <v>36</v>
      </c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19"/>
      <c r="V79" s="19"/>
      <c r="W79" s="63" t="s">
        <v>37</v>
      </c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19"/>
      <c r="AP79" s="19"/>
      <c r="AQ79" s="63" t="s">
        <v>38</v>
      </c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17"/>
      <c r="BJ79" s="18"/>
      <c r="BK79" s="2"/>
      <c r="BL79" s="57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9"/>
    </row>
    <row r="80" spans="1:78" ht="13.5" customHeight="1">
      <c r="A80" s="2"/>
      <c r="B80" s="16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19"/>
      <c r="V80" s="19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19"/>
      <c r="AP80" s="19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17"/>
      <c r="BJ80" s="18"/>
      <c r="BK80" s="2"/>
      <c r="BL80" s="57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9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57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9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0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2"/>
    </row>
    <row r="83" spans="1:78">
      <c r="C83" s="2" t="s">
        <v>39</v>
      </c>
    </row>
  </sheetData>
  <sheetProtection password="8649" sheet="1" objects="1" scenarios="1" formatCells="0" formatColumns="0" formatRows="0"/>
  <mergeCells count="53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16:BZ44"/>
    <mergeCell ref="C34:P35"/>
    <mergeCell ref="R34:AE35"/>
    <mergeCell ref="AG34:AT35"/>
    <mergeCell ref="AV34:BI35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2:BZ4"/>
    <mergeCell ref="B6:AG6"/>
    <mergeCell ref="B7:I7"/>
    <mergeCell ref="J7:Q7"/>
    <mergeCell ref="R7:Y7"/>
    <mergeCell ref="Z7:AG7"/>
    <mergeCell ref="AI7:AP7"/>
    <mergeCell ref="AQ7:AX7"/>
    <mergeCell ref="AY7:BF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2" t="s">
        <v>49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4"/>
      <c r="W3" s="88" t="s">
        <v>50</v>
      </c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 t="s">
        <v>51</v>
      </c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</row>
    <row r="4" spans="1:143">
      <c r="A4" s="26" t="s">
        <v>52</v>
      </c>
      <c r="B4" s="28"/>
      <c r="C4" s="28"/>
      <c r="D4" s="28"/>
      <c r="E4" s="28"/>
      <c r="F4" s="28"/>
      <c r="G4" s="28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7"/>
      <c r="W4" s="81" t="s">
        <v>53</v>
      </c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 t="s">
        <v>54</v>
      </c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 t="s">
        <v>55</v>
      </c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 t="s">
        <v>56</v>
      </c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 t="s">
        <v>57</v>
      </c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 t="s">
        <v>58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 t="s">
        <v>59</v>
      </c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 t="s">
        <v>60</v>
      </c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 t="s">
        <v>61</v>
      </c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 t="s">
        <v>62</v>
      </c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 t="s">
        <v>63</v>
      </c>
      <c r="ED4" s="81"/>
      <c r="EE4" s="81"/>
      <c r="EF4" s="81"/>
      <c r="EG4" s="81"/>
      <c r="EH4" s="81"/>
      <c r="EI4" s="81"/>
      <c r="EJ4" s="81"/>
      <c r="EK4" s="81"/>
      <c r="EL4" s="81"/>
      <c r="EM4" s="81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2015</v>
      </c>
      <c r="C6" s="31">
        <f t="shared" ref="C6:V6" si="3">C7</f>
        <v>394017</v>
      </c>
      <c r="D6" s="31">
        <f t="shared" si="3"/>
        <v>47</v>
      </c>
      <c r="E6" s="31">
        <f t="shared" si="3"/>
        <v>1</v>
      </c>
      <c r="F6" s="31">
        <f t="shared" si="3"/>
        <v>0</v>
      </c>
      <c r="G6" s="31">
        <f t="shared" si="3"/>
        <v>0</v>
      </c>
      <c r="H6" s="31" t="str">
        <f t="shared" si="3"/>
        <v>高知県　中土佐町</v>
      </c>
      <c r="I6" s="31" t="str">
        <f t="shared" si="3"/>
        <v>法非適用</v>
      </c>
      <c r="J6" s="31" t="str">
        <f t="shared" si="3"/>
        <v>水道事業</v>
      </c>
      <c r="K6" s="31" t="str">
        <f t="shared" si="3"/>
        <v>簡易水道事業</v>
      </c>
      <c r="L6" s="31" t="str">
        <f t="shared" si="3"/>
        <v>D2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98.7</v>
      </c>
      <c r="P6" s="32">
        <f t="shared" si="3"/>
        <v>1620</v>
      </c>
      <c r="Q6" s="32">
        <f t="shared" si="3"/>
        <v>7369</v>
      </c>
      <c r="R6" s="32">
        <f t="shared" si="3"/>
        <v>193.28</v>
      </c>
      <c r="S6" s="32">
        <f t="shared" si="3"/>
        <v>38.130000000000003</v>
      </c>
      <c r="T6" s="32">
        <f t="shared" si="3"/>
        <v>7226</v>
      </c>
      <c r="U6" s="32">
        <f t="shared" si="3"/>
        <v>22.82</v>
      </c>
      <c r="V6" s="32">
        <f t="shared" si="3"/>
        <v>316.64999999999998</v>
      </c>
      <c r="W6" s="33">
        <f>IF(W7="",NA(),W7)</f>
        <v>74.16</v>
      </c>
      <c r="X6" s="33">
        <f t="shared" ref="X6:AF6" si="4">IF(X7="",NA(),X7)</f>
        <v>72.64</v>
      </c>
      <c r="Y6" s="33">
        <f t="shared" si="4"/>
        <v>70.849999999999994</v>
      </c>
      <c r="Z6" s="33">
        <f t="shared" si="4"/>
        <v>68.709999999999994</v>
      </c>
      <c r="AA6" s="33">
        <f t="shared" si="4"/>
        <v>72.34</v>
      </c>
      <c r="AB6" s="33">
        <f t="shared" si="4"/>
        <v>75.239999999999995</v>
      </c>
      <c r="AC6" s="33">
        <f t="shared" si="4"/>
        <v>73.63</v>
      </c>
      <c r="AD6" s="33">
        <f t="shared" si="4"/>
        <v>75.709999999999994</v>
      </c>
      <c r="AE6" s="33">
        <f t="shared" si="4"/>
        <v>75.09</v>
      </c>
      <c r="AF6" s="33">
        <f t="shared" si="4"/>
        <v>75.34</v>
      </c>
      <c r="AG6" s="32" t="str">
        <f>IF(AG7="","",IF(AG7="-","【-】","【"&amp;SUBSTITUTE(TEXT(AG7,"#,##0.00"),"-","△")&amp;"】"))</f>
        <v>【75.51】</v>
      </c>
      <c r="AH6" s="32" t="e">
        <f>IF(AH7="",NA(),AH7)</f>
        <v>#N/A</v>
      </c>
      <c r="AI6" s="32" t="e">
        <f t="shared" ref="AI6:AQ6" si="5">IF(AI7="",NA(),AI7)</f>
        <v>#N/A</v>
      </c>
      <c r="AJ6" s="32" t="e">
        <f t="shared" si="5"/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str">
        <f>IF(AR7="","",IF(AR7="-","【-】","【"&amp;SUBSTITUTE(TEXT(AR7,"#,##0.00"),"-","△")&amp;"】"))</f>
        <v/>
      </c>
      <c r="AS6" s="32" t="e">
        <f>IF(AS7="",NA(),AS7)</f>
        <v>#N/A</v>
      </c>
      <c r="AT6" s="32" t="e">
        <f t="shared" ref="AT6:BB6" si="6">IF(AT7="",NA(),AT7)</f>
        <v>#N/A</v>
      </c>
      <c r="AU6" s="32" t="e">
        <f t="shared" si="6"/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str">
        <f>IF(BC7="","",IF(BC7="-","【-】","【"&amp;SUBSTITUTE(TEXT(BC7,"#,##0.00"),"-","△")&amp;"】"))</f>
        <v/>
      </c>
      <c r="BD6" s="33">
        <f>IF(BD7="",NA(),BD7)</f>
        <v>927.63</v>
      </c>
      <c r="BE6" s="33">
        <f t="shared" ref="BE6:BM6" si="7">IF(BE7="",NA(),BE7)</f>
        <v>921.49</v>
      </c>
      <c r="BF6" s="33">
        <f t="shared" si="7"/>
        <v>879.44</v>
      </c>
      <c r="BG6" s="33">
        <f t="shared" si="7"/>
        <v>858.83</v>
      </c>
      <c r="BH6" s="33">
        <f t="shared" si="7"/>
        <v>847.12</v>
      </c>
      <c r="BI6" s="33">
        <f t="shared" si="7"/>
        <v>1168.8</v>
      </c>
      <c r="BJ6" s="33">
        <f t="shared" si="7"/>
        <v>1158.82</v>
      </c>
      <c r="BK6" s="33">
        <f t="shared" si="7"/>
        <v>1167.7</v>
      </c>
      <c r="BL6" s="33">
        <f t="shared" si="7"/>
        <v>1228.58</v>
      </c>
      <c r="BM6" s="33">
        <f t="shared" si="7"/>
        <v>1280.18</v>
      </c>
      <c r="BN6" s="32" t="str">
        <f>IF(BN7="","",IF(BN7="-","【-】","【"&amp;SUBSTITUTE(TEXT(BN7,"#,##0.00"),"-","△")&amp;"】"))</f>
        <v>【1,242.90】</v>
      </c>
      <c r="BO6" s="33">
        <f>IF(BO7="",NA(),BO7)</f>
        <v>68.349999999999994</v>
      </c>
      <c r="BP6" s="33">
        <f t="shared" ref="BP6:BX6" si="8">IF(BP7="",NA(),BP7)</f>
        <v>66.739999999999995</v>
      </c>
      <c r="BQ6" s="33">
        <f t="shared" si="8"/>
        <v>65.430000000000007</v>
      </c>
      <c r="BR6" s="33">
        <f t="shared" si="8"/>
        <v>63.53</v>
      </c>
      <c r="BS6" s="33">
        <f t="shared" si="8"/>
        <v>67.02</v>
      </c>
      <c r="BT6" s="33">
        <f t="shared" si="8"/>
        <v>56.44</v>
      </c>
      <c r="BU6" s="33">
        <f t="shared" si="8"/>
        <v>55.6</v>
      </c>
      <c r="BV6" s="33">
        <f t="shared" si="8"/>
        <v>54.43</v>
      </c>
      <c r="BW6" s="33">
        <f t="shared" si="8"/>
        <v>53.81</v>
      </c>
      <c r="BX6" s="33">
        <f t="shared" si="8"/>
        <v>53.62</v>
      </c>
      <c r="BY6" s="32" t="str">
        <f>IF(BY7="","",IF(BY7="-","【-】","【"&amp;SUBSTITUTE(TEXT(BY7,"#,##0.00"),"-","△")&amp;"】"))</f>
        <v>【33.35】</v>
      </c>
      <c r="BZ6" s="33">
        <f>IF(BZ7="",NA(),BZ7)</f>
        <v>138.57</v>
      </c>
      <c r="CA6" s="33">
        <f t="shared" ref="CA6:CI6" si="9">IF(CA7="",NA(),CA7)</f>
        <v>139.97999999999999</v>
      </c>
      <c r="CB6" s="33">
        <f t="shared" si="9"/>
        <v>143.13</v>
      </c>
      <c r="CC6" s="33">
        <f t="shared" si="9"/>
        <v>156.71</v>
      </c>
      <c r="CD6" s="33">
        <f t="shared" si="9"/>
        <v>146.1</v>
      </c>
      <c r="CE6" s="33">
        <f t="shared" si="9"/>
        <v>270.7</v>
      </c>
      <c r="CF6" s="33">
        <f t="shared" si="9"/>
        <v>275.86</v>
      </c>
      <c r="CG6" s="33">
        <f t="shared" si="9"/>
        <v>279.8</v>
      </c>
      <c r="CH6" s="33">
        <f t="shared" si="9"/>
        <v>284.64999999999998</v>
      </c>
      <c r="CI6" s="33">
        <f t="shared" si="9"/>
        <v>287.7</v>
      </c>
      <c r="CJ6" s="32" t="str">
        <f>IF(CJ7="","",IF(CJ7="-","【-】","【"&amp;SUBSTITUTE(TEXT(CJ7,"#,##0.00"),"-","△")&amp;"】"))</f>
        <v>【524.69】</v>
      </c>
      <c r="CK6" s="33">
        <f>IF(CK7="",NA(),CK7)</f>
        <v>57.46</v>
      </c>
      <c r="CL6" s="33">
        <f t="shared" ref="CL6:CT6" si="10">IF(CL7="",NA(),CL7)</f>
        <v>55.95</v>
      </c>
      <c r="CM6" s="33">
        <f t="shared" si="10"/>
        <v>56.32</v>
      </c>
      <c r="CN6" s="33">
        <f t="shared" si="10"/>
        <v>51.91</v>
      </c>
      <c r="CO6" s="33">
        <f t="shared" si="10"/>
        <v>50.82</v>
      </c>
      <c r="CP6" s="33">
        <f t="shared" si="10"/>
        <v>59.84</v>
      </c>
      <c r="CQ6" s="33">
        <f t="shared" si="10"/>
        <v>60.66</v>
      </c>
      <c r="CR6" s="33">
        <f t="shared" si="10"/>
        <v>60.17</v>
      </c>
      <c r="CS6" s="33">
        <f t="shared" si="10"/>
        <v>58.96</v>
      </c>
      <c r="CT6" s="33">
        <f t="shared" si="10"/>
        <v>58.1</v>
      </c>
      <c r="CU6" s="32" t="str">
        <f>IF(CU7="","",IF(CU7="-","【-】","【"&amp;SUBSTITUTE(TEXT(CU7,"#,##0.00"),"-","△")&amp;"】"))</f>
        <v>【57.58】</v>
      </c>
      <c r="CV6" s="33">
        <f>IF(CV7="",NA(),CV7)</f>
        <v>95</v>
      </c>
      <c r="CW6" s="33">
        <f t="shared" ref="CW6:DE6" si="11">IF(CW7="",NA(),CW7)</f>
        <v>95</v>
      </c>
      <c r="CX6" s="33">
        <f t="shared" si="11"/>
        <v>95</v>
      </c>
      <c r="CY6" s="33">
        <f t="shared" si="11"/>
        <v>95</v>
      </c>
      <c r="CZ6" s="33">
        <f t="shared" si="11"/>
        <v>95</v>
      </c>
      <c r="DA6" s="33">
        <f t="shared" si="11"/>
        <v>77.989999999999995</v>
      </c>
      <c r="DB6" s="33">
        <f t="shared" si="11"/>
        <v>77.319999999999993</v>
      </c>
      <c r="DC6" s="33">
        <f t="shared" si="11"/>
        <v>76.680000000000007</v>
      </c>
      <c r="DD6" s="33">
        <f t="shared" si="11"/>
        <v>76.58</v>
      </c>
      <c r="DE6" s="33">
        <f t="shared" si="11"/>
        <v>76.69</v>
      </c>
      <c r="DF6" s="32" t="str">
        <f>IF(DF7="","",IF(DF7="-","【-】","【"&amp;SUBSTITUTE(TEXT(DF7,"#,##0.00"),"-","△")&amp;"】"))</f>
        <v>【75.27】</v>
      </c>
      <c r="DG6" s="32" t="e">
        <f>IF(DG7="",NA(),DG7)</f>
        <v>#N/A</v>
      </c>
      <c r="DH6" s="32" t="e">
        <f t="shared" ref="DH6:DP6" si="12">IF(DH7="",NA(),DH7)</f>
        <v>#N/A</v>
      </c>
      <c r="DI6" s="32" t="e">
        <f t="shared" si="12"/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str">
        <f>IF(DQ7="","",IF(DQ7="-","【-】","【"&amp;SUBSTITUTE(TEXT(DQ7,"#,##0.00"),"-","△")&amp;"】"))</f>
        <v/>
      </c>
      <c r="DR6" s="32" t="e">
        <f>IF(DR7="",NA(),DR7)</f>
        <v>#N/A</v>
      </c>
      <c r="DS6" s="32" t="e">
        <f t="shared" ref="DS6:EA6" si="13">IF(DS7="",NA(),DS7)</f>
        <v>#N/A</v>
      </c>
      <c r="DT6" s="32" t="e">
        <f t="shared" si="13"/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str">
        <f>IF(EB7="","",IF(EB7="-","【-】","【"&amp;SUBSTITUTE(TEXT(EB7,"#,##0.00"),"-","△")&amp;"】"))</f>
        <v/>
      </c>
      <c r="EC6" s="33">
        <f>IF(EC7="",NA(),EC7)</f>
        <v>0.23</v>
      </c>
      <c r="ED6" s="33">
        <f t="shared" ref="ED6:EL6" si="14">IF(ED7="",NA(),ED7)</f>
        <v>0.36</v>
      </c>
      <c r="EE6" s="33">
        <f t="shared" si="14"/>
        <v>0.36</v>
      </c>
      <c r="EF6" s="33">
        <f t="shared" si="14"/>
        <v>0.13</v>
      </c>
      <c r="EG6" s="32">
        <f t="shared" si="14"/>
        <v>0</v>
      </c>
      <c r="EH6" s="33">
        <f t="shared" si="14"/>
        <v>1.08</v>
      </c>
      <c r="EI6" s="33">
        <f t="shared" si="14"/>
        <v>0.69</v>
      </c>
      <c r="EJ6" s="33">
        <f t="shared" si="14"/>
        <v>0.89</v>
      </c>
      <c r="EK6" s="33">
        <f t="shared" si="14"/>
        <v>0.98</v>
      </c>
      <c r="EL6" s="33">
        <f t="shared" si="14"/>
        <v>0.76</v>
      </c>
      <c r="EM6" s="32" t="str">
        <f>IF(EM7="","",IF(EM7="-","【-】","【"&amp;SUBSTITUTE(TEXT(EM7,"#,##0.00"),"-","△")&amp;"】"))</f>
        <v>【0.71】</v>
      </c>
    </row>
    <row r="7" spans="1:143" s="34" customFormat="1">
      <c r="A7" s="26"/>
      <c r="B7" s="35">
        <v>2015</v>
      </c>
      <c r="C7" s="35">
        <v>394017</v>
      </c>
      <c r="D7" s="35">
        <v>47</v>
      </c>
      <c r="E7" s="35">
        <v>1</v>
      </c>
      <c r="F7" s="35">
        <v>0</v>
      </c>
      <c r="G7" s="35">
        <v>0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 t="s">
        <v>99</v>
      </c>
      <c r="O7" s="36">
        <v>98.7</v>
      </c>
      <c r="P7" s="36">
        <v>1620</v>
      </c>
      <c r="Q7" s="36">
        <v>7369</v>
      </c>
      <c r="R7" s="36">
        <v>193.28</v>
      </c>
      <c r="S7" s="36">
        <v>38.130000000000003</v>
      </c>
      <c r="T7" s="36">
        <v>7226</v>
      </c>
      <c r="U7" s="36">
        <v>22.82</v>
      </c>
      <c r="V7" s="36">
        <v>316.64999999999998</v>
      </c>
      <c r="W7" s="36">
        <v>74.16</v>
      </c>
      <c r="X7" s="36">
        <v>72.64</v>
      </c>
      <c r="Y7" s="36">
        <v>70.849999999999994</v>
      </c>
      <c r="Z7" s="36">
        <v>68.709999999999994</v>
      </c>
      <c r="AA7" s="36">
        <v>72.34</v>
      </c>
      <c r="AB7" s="36">
        <v>75.239999999999995</v>
      </c>
      <c r="AC7" s="36">
        <v>73.63</v>
      </c>
      <c r="AD7" s="36">
        <v>75.709999999999994</v>
      </c>
      <c r="AE7" s="36">
        <v>75.09</v>
      </c>
      <c r="AF7" s="36">
        <v>75.34</v>
      </c>
      <c r="AG7" s="36">
        <v>75.510000000000005</v>
      </c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>
        <v>927.63</v>
      </c>
      <c r="BE7" s="36">
        <v>921.49</v>
      </c>
      <c r="BF7" s="36">
        <v>879.44</v>
      </c>
      <c r="BG7" s="36">
        <v>858.83</v>
      </c>
      <c r="BH7" s="36">
        <v>847.12</v>
      </c>
      <c r="BI7" s="36">
        <v>1168.8</v>
      </c>
      <c r="BJ7" s="36">
        <v>1158.82</v>
      </c>
      <c r="BK7" s="36">
        <v>1167.7</v>
      </c>
      <c r="BL7" s="36">
        <v>1228.58</v>
      </c>
      <c r="BM7" s="36">
        <v>1280.18</v>
      </c>
      <c r="BN7" s="36">
        <v>1242.9000000000001</v>
      </c>
      <c r="BO7" s="36">
        <v>68.349999999999994</v>
      </c>
      <c r="BP7" s="36">
        <v>66.739999999999995</v>
      </c>
      <c r="BQ7" s="36">
        <v>65.430000000000007</v>
      </c>
      <c r="BR7" s="36">
        <v>63.53</v>
      </c>
      <c r="BS7" s="36">
        <v>67.02</v>
      </c>
      <c r="BT7" s="36">
        <v>56.44</v>
      </c>
      <c r="BU7" s="36">
        <v>55.6</v>
      </c>
      <c r="BV7" s="36">
        <v>54.43</v>
      </c>
      <c r="BW7" s="36">
        <v>53.81</v>
      </c>
      <c r="BX7" s="36">
        <v>53.62</v>
      </c>
      <c r="BY7" s="36">
        <v>33.35</v>
      </c>
      <c r="BZ7" s="36">
        <v>138.57</v>
      </c>
      <c r="CA7" s="36">
        <v>139.97999999999999</v>
      </c>
      <c r="CB7" s="36">
        <v>143.13</v>
      </c>
      <c r="CC7" s="36">
        <v>156.71</v>
      </c>
      <c r="CD7" s="36">
        <v>146.1</v>
      </c>
      <c r="CE7" s="36">
        <v>270.7</v>
      </c>
      <c r="CF7" s="36">
        <v>275.86</v>
      </c>
      <c r="CG7" s="36">
        <v>279.8</v>
      </c>
      <c r="CH7" s="36">
        <v>284.64999999999998</v>
      </c>
      <c r="CI7" s="36">
        <v>287.7</v>
      </c>
      <c r="CJ7" s="36">
        <v>524.69000000000005</v>
      </c>
      <c r="CK7" s="36">
        <v>57.46</v>
      </c>
      <c r="CL7" s="36">
        <v>55.95</v>
      </c>
      <c r="CM7" s="36">
        <v>56.32</v>
      </c>
      <c r="CN7" s="36">
        <v>51.91</v>
      </c>
      <c r="CO7" s="36">
        <v>50.82</v>
      </c>
      <c r="CP7" s="36">
        <v>59.84</v>
      </c>
      <c r="CQ7" s="36">
        <v>60.66</v>
      </c>
      <c r="CR7" s="36">
        <v>60.17</v>
      </c>
      <c r="CS7" s="36">
        <v>58.96</v>
      </c>
      <c r="CT7" s="36">
        <v>58.1</v>
      </c>
      <c r="CU7" s="36">
        <v>57.58</v>
      </c>
      <c r="CV7" s="36">
        <v>95</v>
      </c>
      <c r="CW7" s="36">
        <v>95</v>
      </c>
      <c r="CX7" s="36">
        <v>95</v>
      </c>
      <c r="CY7" s="36">
        <v>95</v>
      </c>
      <c r="CZ7" s="36">
        <v>95</v>
      </c>
      <c r="DA7" s="36">
        <v>77.989999999999995</v>
      </c>
      <c r="DB7" s="36">
        <v>77.319999999999993</v>
      </c>
      <c r="DC7" s="36">
        <v>76.680000000000007</v>
      </c>
      <c r="DD7" s="36">
        <v>76.58</v>
      </c>
      <c r="DE7" s="36">
        <v>76.69</v>
      </c>
      <c r="DF7" s="36">
        <v>75.27</v>
      </c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>
        <v>0.23</v>
      </c>
      <c r="ED7" s="36">
        <v>0.36</v>
      </c>
      <c r="EE7" s="36">
        <v>0.36</v>
      </c>
      <c r="EF7" s="36">
        <v>0.13</v>
      </c>
      <c r="EG7" s="36">
        <v>0</v>
      </c>
      <c r="EH7" s="36">
        <v>1.08</v>
      </c>
      <c r="EI7" s="36">
        <v>0.69</v>
      </c>
      <c r="EJ7" s="36">
        <v>0.89</v>
      </c>
      <c r="EK7" s="36">
        <v>0.98</v>
      </c>
      <c r="EL7" s="36">
        <v>0.76</v>
      </c>
      <c r="EM7" s="36">
        <v>0.71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</row>
    <row r="9" spans="1:143">
      <c r="A9" s="38"/>
      <c r="B9" s="38" t="s">
        <v>100</v>
      </c>
      <c r="C9" s="38" t="s">
        <v>101</v>
      </c>
      <c r="D9" s="38" t="s">
        <v>102</v>
      </c>
      <c r="E9" s="38" t="s">
        <v>103</v>
      </c>
      <c r="F9" s="38" t="s">
        <v>104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8" t="s">
        <v>43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 </cp:lastModifiedBy>
  <cp:lastPrinted>2017-01-24T04:27:47Z</cp:lastPrinted>
  <dcterms:created xsi:type="dcterms:W3CDTF">2016-12-02T02:22:00Z</dcterms:created>
  <dcterms:modified xsi:type="dcterms:W3CDTF">2017-02-08T01:06:01Z</dcterms:modified>
</cp:coreProperties>
</file>