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nkoku2.local\Nanfs\Share\上下水道局\下水道係\★Ｈ28下水道係★\財政課\経営比較分析表H29.2\"/>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<sst xmlns="http://schemas.openxmlformats.org/spreadsheetml/2006/main" count="222" uniqueCount="111">
  <si>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</si>
  <si>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</si>
  <si>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</si>
  <si>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</si>
  <si>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</si>
  <si>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</si>
  <si>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</si>
  <si>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</si>
  <si>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</si>
  <si>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</si>
  <si>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</si>
  <si>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</si>
  <si>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</si>
  <si>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</si>
  <si>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</si>
  <si>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</si>
  <si>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</si>
  <si>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</si>
  <si>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</si>
  <si>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</si>
  <si>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</si>
  <si>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</si>
  <si>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</si>
  <si>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</si>
  <si>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</si>
  <si>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</si>
  <si>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</si>
  <si>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</si>
  <si>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</si>
  <si>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</si>
  <si>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</si>
  <si>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</si>
  <si>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</si>
  <si>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</si>
  <si>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</si>
  <si>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</si>
  <si>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</si>
  <si>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</si>
  <si>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</si>
  <si>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</si>
  <si>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</si>
  <si>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</si>
  <si>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</si>
  <si>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</si>
  <si>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</si>
  <si>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</si>
  <si>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</si>
  <si>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</si>
  <si>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</si>
  <si>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</si>
  <si>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</si>
  <si>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</si>
  <si>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</si>
  <si>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</si>
  <si>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</si>
  <si>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</si>
  <si>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</si>
  <si>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</si>
  <si>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</si>
  <si>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</si>
  <si>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</si>
  <si>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</si>
  <si>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</si>
  <si>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</si>
  <si>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</si>
  <si>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</si>
  <si>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</si>
  <si>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</si>
  <si>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</si>
  <si>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</si>
  <si>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</si>
  <si>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</si>
  <si>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</si>
  <si>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</si>
  <si>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</si>
  <si>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</si>
  <si>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</si>
  <si>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</si>
  <si>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</si>
  <si>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</si>
  <si>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</si>
  <si>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</si>
  <si>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</si>
  <si>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</si>
  <si>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</si>
  <si>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</si>
  <si>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</si>
  <si>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</si>
  <si>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</si>
  <si>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</si>
  <si>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</si>
  <si>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</si>
  <si>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</si>
  <si>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</si>
  <si>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</si>
  <si>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</si>
  <si>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南国市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</si>
  <si>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</si>
  <si>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</si>
  <si>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</si>
  <si>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</si>
  <si>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</si>
  <si>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</si>
  <si>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</si>
  <si>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</si>
  <si>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</si>
  <si>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</si>
  <si>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</si>
  <si>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から12年～17年経ており、処理場については不具合の生じた箇所より修繕を行っております。管渠については、老朽化による不明水の疑いのある地区もありますが、大きな問題は見られておりません。更新計画が必要となります。</t>
    <phoneticPr fontId="4"/>
  </si>
  <si>
    <t>収益的収支率を見るとH24からは85％以上とそれまでより高い値を示しており、経費回収率がH25から100％を超えておりますが、引き続き経営改善を図っていく必要があります。施設の老朽化が進んでいるにも関わらず、その更新投資を料金収入では賄えていないため、将来の事業継続に向けて抜本的な対策が必要になりますので、経営の計画性、透明性の向上の為、公営企業会計へ移行を検討していきます。</t>
    <phoneticPr fontId="4"/>
  </si>
  <si>
    <r>
      <t>①収益的収支比率は、100％未満の場合、単年度の収支が赤字であることを示します。経年比較では、H23年から比べると赤字額は減少しておりますが、毎年赤字の状態が続いており、一般会計からの繰入金に依存している状態です。歳出削減に向けた取り組みを実施していきます。　　　　　　　　　　　　　　　
④H27から企業債残高を一般会計において負担することに定めたことにより0となっております。</t>
    </r>
    <r>
      <rPr>
        <sz val="11"/>
        <color rgb="FFFF0000"/>
        <rFont val="ＭＳ ゴシック"/>
        <family val="3"/>
        <charset val="128"/>
      </rPr>
      <t>　　　　</t>
    </r>
    <r>
      <rPr>
        <sz val="11"/>
        <color theme="1"/>
        <rFont val="ＭＳ ゴシック"/>
        <family val="3"/>
        <charset val="128"/>
      </rPr>
      <t xml:space="preserve">
⑤経費回収率は、類似団体の平均値より良い値で、経年比較では、近年100％を超えておりますが、更新投資等に充てる財源が確保されていない状態です。　        　　　　　　　　　　　　　　　　⑥汚水処理原価は、経年100前後で推移しており、類似団体平均値よりかなり低い値となっております。　       　
⑦⑧施設利用率に関しては、経年50％前後で推移しており、類似団体より低くなりました。　　　　　　　　　　　　　　　　　　　　　　　　　H26年2月に実施した使用者人数調査に基づいて集計した結果、H26年度以降の水洗化率が下がっております。更なる普及率の向上の活動が必要となります。</t>
    </r>
    <rPh sb="85" eb="87">
      <t>イッパン</t>
    </rPh>
    <rPh sb="87" eb="89">
      <t>カイケイ</t>
    </rPh>
    <rPh sb="92" eb="93">
      <t>ク</t>
    </rPh>
    <rPh sb="93" eb="94">
      <t>イ</t>
    </rPh>
    <rPh sb="94" eb="95">
      <t>キン</t>
    </rPh>
    <rPh sb="96" eb="98">
      <t>イゾン</t>
    </rPh>
    <rPh sb="102" eb="104">
      <t>ジョウタイ</t>
    </rPh>
    <rPh sb="107" eb="109">
      <t>サイシュツ</t>
    </rPh>
    <rPh sb="109" eb="111">
      <t>サクゲン</t>
    </rPh>
    <rPh sb="112" eb="113">
      <t>ム</t>
    </rPh>
    <rPh sb="115" eb="116">
      <t>ト</t>
    </rPh>
    <rPh sb="117" eb="118">
      <t>ク</t>
    </rPh>
    <rPh sb="120" eb="122">
      <t>ジッシ</t>
    </rPh>
    <rPh sb="172" eb="173">
      <t>サダ</t>
    </rPh>
    <rPh sb="305" eb="307">
      <t>ゼンゴ</t>
    </rPh>
    <rPh sb="308" eb="310">
      <t>スイイ</t>
    </rPh>
    <rPh sb="351" eb="353">
      <t>シセツ</t>
    </rPh>
    <rPh sb="353" eb="356">
      <t>リヨウリツ</t>
    </rPh>
    <rPh sb="357" eb="358">
      <t>カン</t>
    </rPh>
    <rPh sb="367" eb="369">
      <t>ゼンゴ</t>
    </rPh>
    <rPh sb="370" eb="372">
      <t>スイイ</t>
    </rPh>
    <rPh sb="383" eb="384">
      <t>ヒク</t>
    </rPh>
    <rPh sb="451" eb="453">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</si>
</sst>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120744"/>
        <c:axId val="11923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144120744"/>
        <c:axId val="119236904"/>
      </c:lineChart>
      <c:dateAx>
        <c:axId val="144120744"/>
        <c:scaling>
          <c:orientation val="minMax"/>
        </c:scaling>
        <c:delete val="1"/>
        <c:axPos val="b"/>
        <c:numFmt formatCode="ge" sourceLinked="1"/>
        <c:majorTickMark val="none"/>
        <c:minorTickMark val="none"/>
        <c:tickLblPos val="none"/>
        <c:crossAx val="119236904"/>
        <c:crosses val="autoZero"/>
        <c:auto val="1"/>
        <c:lblOffset val="100"/>
        <c:baseTimeUnit val="years"/>
      </c:dateAx>
      <c:valAx>
        <c:axId val="11923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2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50.54</c:v>
                </c:pt>
                <c:pt idx="1">
                  <c:v>53.97</c:v>
                </c:pt>
                <c:pt idx="2">
                  <c:v>53.97</c:v>
                </c:pt>
                <c:pt idx="3">
                  <c:v>0</c:v>
                </c:pt>
                <c:pt idx="4">
                  <c:v>49.8</c:v>
                </c:pt>
              </c:numCache>
            </c:numRef>
          </c:val>
        </c:ser>
        <c:dLbls>
          <c:showLegendKey val="0"/>
          <c:showVal val="0"/>
          <c:showCatName val="0"/>
          <c:showSerName val="0"/>
          <c:showPercent val="0"/>
          <c:showBubbleSize val="0"/>
        </c:dLbls>
        <c:gapWidth val="150"/>
        <c:axId val="145161808"/>
        <c:axId val="14516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145161808"/>
        <c:axId val="145162200"/>
      </c:lineChart>
      <c:dateAx>
        <c:axId val="145161808"/>
        <c:scaling>
          <c:orientation val="minMax"/>
        </c:scaling>
        <c:delete val="1"/>
        <c:axPos val="b"/>
        <c:numFmt formatCode="ge" sourceLinked="1"/>
        <c:majorTickMark val="none"/>
        <c:minorTickMark val="none"/>
        <c:tickLblPos val="none"/>
        <c:crossAx val="145162200"/>
        <c:crosses val="autoZero"/>
        <c:auto val="1"/>
        <c:lblOffset val="100"/>
        <c:baseTimeUnit val="years"/>
      </c:dateAx>
      <c:valAx>
        <c:axId val="14516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6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80.489999999999995</c:v>
                </c:pt>
                <c:pt idx="1">
                  <c:v>84.93</c:v>
                </c:pt>
                <c:pt idx="2">
                  <c:v>99.76</c:v>
                </c:pt>
                <c:pt idx="3">
                  <c:v>66.290000000000006</c:v>
                </c:pt>
                <c:pt idx="4">
                  <c:v>69.34</c:v>
                </c:pt>
              </c:numCache>
            </c:numRef>
          </c:val>
        </c:ser>
        <c:dLbls>
          <c:showLegendKey val="0"/>
          <c:showVal val="0"/>
          <c:showCatName val="0"/>
          <c:showSerName val="0"/>
          <c:showPercent val="0"/>
          <c:showBubbleSize val="0"/>
        </c:dLbls>
        <c:gapWidth val="150"/>
        <c:axId val="145163376"/>
        <c:axId val="14516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145163376"/>
        <c:axId val="145163768"/>
      </c:lineChart>
      <c:dateAx>
        <c:axId val="145163376"/>
        <c:scaling>
          <c:orientation val="minMax"/>
        </c:scaling>
        <c:delete val="1"/>
        <c:axPos val="b"/>
        <c:numFmt formatCode="ge" sourceLinked="1"/>
        <c:majorTickMark val="none"/>
        <c:minorTickMark val="none"/>
        <c:tickLblPos val="none"/>
        <c:crossAx val="145163768"/>
        <c:crosses val="autoZero"/>
        <c:auto val="1"/>
        <c:lblOffset val="100"/>
        <c:baseTimeUnit val="years"/>
      </c:dateAx>
      <c:valAx>
        <c:axId val="14516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6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83.8</c:v>
                </c:pt>
                <c:pt idx="1">
                  <c:v>88.67</c:v>
                </c:pt>
                <c:pt idx="2">
                  <c:v>88.01</c:v>
                </c:pt>
                <c:pt idx="3">
                  <c:v>88.04</c:v>
                </c:pt>
                <c:pt idx="4">
                  <c:v>87.88</c:v>
                </c:pt>
              </c:numCache>
            </c:numRef>
          </c:val>
        </c:ser>
        <c:dLbls>
          <c:showLegendKey val="0"/>
          <c:showVal val="0"/>
          <c:showCatName val="0"/>
          <c:showSerName val="0"/>
          <c:showPercent val="0"/>
          <c:showBubbleSize val="0"/>
        </c:dLbls>
        <c:gapWidth val="150"/>
        <c:axId val="144275760"/>
        <c:axId val="14492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75760"/>
        <c:axId val="144926312"/>
      </c:lineChart>
      <c:dateAx>
        <c:axId val="144275760"/>
        <c:scaling>
          <c:orientation val="minMax"/>
        </c:scaling>
        <c:delete val="1"/>
        <c:axPos val="b"/>
        <c:numFmt formatCode="ge" sourceLinked="1"/>
        <c:majorTickMark val="none"/>
        <c:minorTickMark val="none"/>
        <c:tickLblPos val="none"/>
        <c:crossAx val="144926312"/>
        <c:crosses val="autoZero"/>
        <c:auto val="1"/>
        <c:lblOffset val="100"/>
        <c:baseTimeUnit val="years"/>
      </c:dateAx>
      <c:valAx>
        <c:axId val="14492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7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08744"/>
        <c:axId val="14470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08744"/>
        <c:axId val="144709128"/>
      </c:lineChart>
      <c:dateAx>
        <c:axId val="144708744"/>
        <c:scaling>
          <c:orientation val="minMax"/>
        </c:scaling>
        <c:delete val="1"/>
        <c:axPos val="b"/>
        <c:numFmt formatCode="ge" sourceLinked="1"/>
        <c:majorTickMark val="none"/>
        <c:minorTickMark val="none"/>
        <c:tickLblPos val="none"/>
        <c:crossAx val="144709128"/>
        <c:crosses val="autoZero"/>
        <c:auto val="1"/>
        <c:lblOffset val="100"/>
        <c:baseTimeUnit val="years"/>
      </c:dateAx>
      <c:valAx>
        <c:axId val="14470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0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928992"/>
        <c:axId val="14292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928992"/>
        <c:axId val="142929384"/>
      </c:lineChart>
      <c:dateAx>
        <c:axId val="142928992"/>
        <c:scaling>
          <c:orientation val="minMax"/>
        </c:scaling>
        <c:delete val="1"/>
        <c:axPos val="b"/>
        <c:numFmt formatCode="ge" sourceLinked="1"/>
        <c:majorTickMark val="none"/>
        <c:minorTickMark val="none"/>
        <c:tickLblPos val="none"/>
        <c:crossAx val="142929384"/>
        <c:crosses val="autoZero"/>
        <c:auto val="1"/>
        <c:lblOffset val="100"/>
        <c:baseTimeUnit val="years"/>
      </c:dateAx>
      <c:valAx>
        <c:axId val="14292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932520"/>
        <c:axId val="14293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932520"/>
        <c:axId val="142932912"/>
      </c:lineChart>
      <c:dateAx>
        <c:axId val="142932520"/>
        <c:scaling>
          <c:orientation val="minMax"/>
        </c:scaling>
        <c:delete val="1"/>
        <c:axPos val="b"/>
        <c:numFmt formatCode="ge" sourceLinked="1"/>
        <c:majorTickMark val="none"/>
        <c:minorTickMark val="none"/>
        <c:tickLblPos val="none"/>
        <c:crossAx val="142932912"/>
        <c:crosses val="autoZero"/>
        <c:auto val="1"/>
        <c:lblOffset val="100"/>
        <c:baseTimeUnit val="years"/>
      </c:dateAx>
      <c:valAx>
        <c:axId val="14293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817928"/>
        <c:axId val="14481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817928"/>
        <c:axId val="144818320"/>
      </c:lineChart>
      <c:dateAx>
        <c:axId val="144817928"/>
        <c:scaling>
          <c:orientation val="minMax"/>
        </c:scaling>
        <c:delete val="1"/>
        <c:axPos val="b"/>
        <c:numFmt formatCode="ge" sourceLinked="1"/>
        <c:majorTickMark val="none"/>
        <c:minorTickMark val="none"/>
        <c:tickLblPos val="none"/>
        <c:crossAx val="144818320"/>
        <c:crosses val="autoZero"/>
        <c:auto val="1"/>
        <c:lblOffset val="100"/>
        <c:baseTimeUnit val="years"/>
      </c:dateAx>
      <c:valAx>
        <c:axId val="14481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1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247.35</c:v>
                </c:pt>
                <c:pt idx="1">
                  <c:v>378.36</c:v>
                </c:pt>
                <c:pt idx="2">
                  <c:v>606.29</c:v>
                </c:pt>
                <c:pt idx="3">
                  <c:v>518.1</c:v>
                </c:pt>
                <c:pt idx="4">
                  <c:v>1076.28</c:v>
                </c:pt>
              </c:numCache>
            </c:numRef>
          </c:val>
        </c:ser>
        <c:dLbls>
          <c:showLegendKey val="0"/>
          <c:showVal val="0"/>
          <c:showCatName val="0"/>
          <c:showSerName val="0"/>
          <c:showPercent val="0"/>
          <c:showBubbleSize val="0"/>
        </c:dLbls>
        <c:gapWidth val="150"/>
        <c:axId val="142932128"/>
        <c:axId val="14293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42932128"/>
        <c:axId val="142931736"/>
      </c:lineChart>
      <c:dateAx>
        <c:axId val="142932128"/>
        <c:scaling>
          <c:orientation val="minMax"/>
        </c:scaling>
        <c:delete val="1"/>
        <c:axPos val="b"/>
        <c:numFmt formatCode="ge" sourceLinked="1"/>
        <c:majorTickMark val="none"/>
        <c:minorTickMark val="none"/>
        <c:tickLblPos val="none"/>
        <c:crossAx val="142931736"/>
        <c:crosses val="autoZero"/>
        <c:auto val="1"/>
        <c:lblOffset val="100"/>
        <c:baseTimeUnit val="years"/>
      </c:dateAx>
      <c:valAx>
        <c:axId val="14293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89.94</c:v>
                </c:pt>
                <c:pt idx="1">
                  <c:v>94.72</c:v>
                </c:pt>
                <c:pt idx="2">
                  <c:v>119.81</c:v>
                </c:pt>
                <c:pt idx="3">
                  <c:v>116.88</c:v>
                </c:pt>
                <c:pt idx="4">
                  <c:v>105.01</c:v>
                </c:pt>
              </c:numCache>
            </c:numRef>
          </c:val>
        </c:ser>
        <c:dLbls>
          <c:showLegendKey val="0"/>
          <c:showVal val="0"/>
          <c:showCatName val="0"/>
          <c:showSerName val="0"/>
          <c:showPercent val="0"/>
          <c:showBubbleSize val="0"/>
        </c:dLbls>
        <c:gapWidth val="150"/>
        <c:axId val="142930560"/>
        <c:axId val="14481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142930560"/>
        <c:axId val="144819496"/>
      </c:lineChart>
      <c:dateAx>
        <c:axId val="142930560"/>
        <c:scaling>
          <c:orientation val="minMax"/>
        </c:scaling>
        <c:delete val="1"/>
        <c:axPos val="b"/>
        <c:numFmt formatCode="ge" sourceLinked="1"/>
        <c:majorTickMark val="none"/>
        <c:minorTickMark val="none"/>
        <c:tickLblPos val="none"/>
        <c:crossAx val="144819496"/>
        <c:crosses val="autoZero"/>
        <c:auto val="1"/>
        <c:lblOffset val="100"/>
        <c:baseTimeUnit val="years"/>
      </c:dateAx>
      <c:valAx>
        <c:axId val="14481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129.75</c:v>
                </c:pt>
                <c:pt idx="1">
                  <c:v>123.45</c:v>
                </c:pt>
                <c:pt idx="2">
                  <c:v>96.78</c:v>
                </c:pt>
                <c:pt idx="3">
                  <c:v>101.13</c:v>
                </c:pt>
                <c:pt idx="4">
                  <c:v>115.13</c:v>
                </c:pt>
              </c:numCache>
            </c:numRef>
          </c:val>
        </c:ser>
        <c:dLbls>
          <c:showLegendKey val="0"/>
          <c:showVal val="0"/>
          <c:showCatName val="0"/>
          <c:showSerName val="0"/>
          <c:showPercent val="0"/>
          <c:showBubbleSize val="0"/>
        </c:dLbls>
        <c:gapWidth val="150"/>
        <c:axId val="144820672"/>
        <c:axId val="14516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144820672"/>
        <c:axId val="145160632"/>
      </c:lineChart>
      <c:dateAx>
        <c:axId val="144820672"/>
        <c:scaling>
          <c:orientation val="minMax"/>
        </c:scaling>
        <c:delete val="1"/>
        <c:axPos val="b"/>
        <c:numFmt formatCode="ge" sourceLinked="1"/>
        <c:majorTickMark val="none"/>
        <c:minorTickMark val="none"/>
        <c:tickLblPos val="none"/>
        <c:crossAx val="145160632"/>
        <c:crosses val="autoZero"/>
        <c:auto val="1"/>
        <c:lblOffset val="100"/>
        <c:baseTimeUnit val="years"/>
      </c:dateAx>
      <c:valAx>
        <c:axId val="14516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11" zoomScale="73" zoomScaleNormal="73" workbookViewId="0">
      <selection activeCell="BS91" sqref="BS9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南国市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48298</v>
      </c>
      <c r="AM8" s="47"/>
      <c r="AN8" s="47"/>
      <c r="AO8" s="47"/>
      <c r="AP8" s="47"/>
      <c r="AQ8" s="47"/>
      <c r="AR8" s="47"/>
      <c r="AS8" s="47"/>
      <c r="AT8" s="43">
        <f>データ!S6</f>
        <v>125.3</v>
      </c>
      <c r="AU8" s="43"/>
      <c r="AV8" s="43"/>
      <c r="AW8" s="43"/>
      <c r="AX8" s="43"/>
      <c r="AY8" s="43"/>
      <c r="AZ8" s="43"/>
      <c r="BA8" s="43"/>
      <c r="BB8" s="43">
        <f>データ!T6</f>
        <v>385.46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8.51</v>
      </c>
      <c r="Q10" s="43"/>
      <c r="R10" s="43"/>
      <c r="S10" s="43"/>
      <c r="T10" s="43"/>
      <c r="U10" s="43"/>
      <c r="V10" s="43"/>
      <c r="W10" s="43">
        <f>データ!P6</f>
        <v>92.19</v>
      </c>
      <c r="X10" s="43"/>
      <c r="Y10" s="43"/>
      <c r="Z10" s="43"/>
      <c r="AA10" s="43"/>
      <c r="AB10" s="43"/>
      <c r="AC10" s="43"/>
      <c r="AD10" s="47">
        <f>データ!Q6</f>
        <v>2235</v>
      </c>
      <c r="AE10" s="47"/>
      <c r="AF10" s="47"/>
      <c r="AG10" s="47"/>
      <c r="AH10" s="47"/>
      <c r="AI10" s="47"/>
      <c r="AJ10" s="47"/>
      <c r="AK10" s="2"/>
      <c r="AL10" s="47">
        <f>データ!U6</f>
        <v>4083</v>
      </c>
      <c r="AM10" s="47"/>
      <c r="AN10" s="47"/>
      <c r="AO10" s="47"/>
      <c r="AP10" s="47"/>
      <c r="AQ10" s="47"/>
      <c r="AR10" s="47"/>
      <c r="AS10" s="47"/>
      <c r="AT10" s="43">
        <f>データ!V6</f>
        <v>0.93</v>
      </c>
      <c r="AU10" s="43"/>
      <c r="AV10" s="43"/>
      <c r="AW10" s="43"/>
      <c r="AX10" s="43"/>
      <c r="AY10" s="43"/>
      <c r="AZ10" s="43"/>
      <c r="BA10" s="43"/>
      <c r="BB10" s="43">
        <f>データ!W6</f>
        <v>4390.32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392049</v>
      </c>
      <c r="D6" s="31">
        <f t="shared" si="3"/>
        <v>47</v>
      </c>
      <c r="E6" s="31">
        <f t="shared" si="3"/>
        <v>17</v>
      </c>
      <c r="F6" s="31">
        <f t="shared" si="3"/>
        <v>5</v>
      </c>
      <c r="G6" s="31">
        <f t="shared" si="3"/>
        <v>0</v>
      </c>
      <c r="H6" s="31" t="str">
        <f t="shared" si="3"/>
        <v>高知県　南国市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8.51</v>
      </c>
      <c r="P6" s="32">
        <f t="shared" si="3"/>
        <v>92.19</v>
      </c>
      <c r="Q6" s="32">
        <f t="shared" si="3"/>
        <v>2235</v>
      </c>
      <c r="R6" s="32">
        <f t="shared" si="3"/>
        <v>48298</v>
      </c>
      <c r="S6" s="32">
        <f t="shared" si="3"/>
        <v>125.3</v>
      </c>
      <c r="T6" s="32">
        <f t="shared" si="3"/>
        <v>385.46</v>
      </c>
      <c r="U6" s="32">
        <f t="shared" si="3"/>
        <v>4083</v>
      </c>
      <c r="V6" s="32">
        <f t="shared" si="3"/>
        <v>0.93</v>
      </c>
      <c r="W6" s="32">
        <f t="shared" si="3"/>
        <v>4390.32</v>
      </c>
      <c r="X6" s="33">
        <f>IF(X7="",NA(),X7)</f>
        <v>83.8</v>
      </c>
      <c r="Y6" s="33">
        <f t="shared" ref="Y6:AG6" si="4">IF(Y7="",NA(),Y7)</f>
        <v>88.67</v>
      </c>
      <c r="Z6" s="33">
        <f t="shared" si="4"/>
        <v>88.01</v>
      </c>
      <c r="AA6" s="33">
        <f t="shared" si="4"/>
        <v>88.04</v>
      </c>
      <c r="AB6" s="33">
        <f t="shared" si="4"/>
        <v>87.88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247.35</v>
      </c>
      <c r="BF6" s="33">
        <f t="shared" ref="BF6:BN6" si="7">IF(BF7="",NA(),BF7)</f>
        <v>378.36</v>
      </c>
      <c r="BG6" s="33">
        <f t="shared" si="7"/>
        <v>606.29</v>
      </c>
      <c r="BH6" s="33">
        <f t="shared" si="7"/>
        <v>518.1</v>
      </c>
      <c r="BI6" s="33">
        <f t="shared" si="7"/>
        <v>1076.28</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89.94</v>
      </c>
      <c r="BQ6" s="33">
        <f t="shared" ref="BQ6:BY6" si="8">IF(BQ7="",NA(),BQ7)</f>
        <v>94.72</v>
      </c>
      <c r="BR6" s="33">
        <f t="shared" si="8"/>
        <v>119.81</v>
      </c>
      <c r="BS6" s="33">
        <f t="shared" si="8"/>
        <v>116.88</v>
      </c>
      <c r="BT6" s="33">
        <f t="shared" si="8"/>
        <v>105.01</v>
      </c>
      <c r="BU6" s="33">
        <f t="shared" si="8"/>
        <v>42.13</v>
      </c>
      <c r="BV6" s="33">
        <f t="shared" si="8"/>
        <v>42.48</v>
      </c>
      <c r="BW6" s="33">
        <f t="shared" si="8"/>
        <v>41.04</v>
      </c>
      <c r="BX6" s="33">
        <f t="shared" si="8"/>
        <v>50.82</v>
      </c>
      <c r="BY6" s="33">
        <f t="shared" si="8"/>
        <v>52.19</v>
      </c>
      <c r="BZ6" s="32" t="str">
        <f>IF(BZ7="","",IF(BZ7="-","【-】","【"&amp;SUBSTITUTE(TEXT(BZ7,"#,##0.00"),"-","△")&amp;"】"))</f>
        <v>【52.78】</v>
      </c>
      <c r="CA6" s="33">
        <f>IF(CA7="",NA(),CA7)</f>
        <v>129.75</v>
      </c>
      <c r="CB6" s="33">
        <f t="shared" ref="CB6:CJ6" si="9">IF(CB7="",NA(),CB7)</f>
        <v>123.45</v>
      </c>
      <c r="CC6" s="33">
        <f t="shared" si="9"/>
        <v>96.78</v>
      </c>
      <c r="CD6" s="33">
        <f t="shared" si="9"/>
        <v>101.13</v>
      </c>
      <c r="CE6" s="33">
        <f t="shared" si="9"/>
        <v>115.13</v>
      </c>
      <c r="CF6" s="33">
        <f t="shared" si="9"/>
        <v>348.41</v>
      </c>
      <c r="CG6" s="33">
        <f t="shared" si="9"/>
        <v>343.8</v>
      </c>
      <c r="CH6" s="33">
        <f t="shared" si="9"/>
        <v>357.08</v>
      </c>
      <c r="CI6" s="33">
        <f t="shared" si="9"/>
        <v>300.52</v>
      </c>
      <c r="CJ6" s="33">
        <f t="shared" si="9"/>
        <v>296.14</v>
      </c>
      <c r="CK6" s="32" t="str">
        <f>IF(CK7="","",IF(CK7="-","【-】","【"&amp;SUBSTITUTE(TEXT(CK7,"#,##0.00"),"-","△")&amp;"】"))</f>
        <v>【289.81】</v>
      </c>
      <c r="CL6" s="33">
        <f>IF(CL7="",NA(),CL7)</f>
        <v>50.54</v>
      </c>
      <c r="CM6" s="33">
        <f t="shared" ref="CM6:CU6" si="10">IF(CM7="",NA(),CM7)</f>
        <v>53.97</v>
      </c>
      <c r="CN6" s="33">
        <f t="shared" si="10"/>
        <v>53.97</v>
      </c>
      <c r="CO6" s="33" t="str">
        <f t="shared" si="10"/>
        <v>-</v>
      </c>
      <c r="CP6" s="33">
        <f t="shared" si="10"/>
        <v>49.8</v>
      </c>
      <c r="CQ6" s="33">
        <f t="shared" si="10"/>
        <v>46.85</v>
      </c>
      <c r="CR6" s="33">
        <f t="shared" si="10"/>
        <v>46.06</v>
      </c>
      <c r="CS6" s="33">
        <f t="shared" si="10"/>
        <v>45.95</v>
      </c>
      <c r="CT6" s="33">
        <f t="shared" si="10"/>
        <v>53.24</v>
      </c>
      <c r="CU6" s="33">
        <f t="shared" si="10"/>
        <v>52.31</v>
      </c>
      <c r="CV6" s="32" t="str">
        <f>IF(CV7="","",IF(CV7="-","【-】","【"&amp;SUBSTITUTE(TEXT(CV7,"#,##0.00"),"-","△")&amp;"】"))</f>
        <v>【52.74】</v>
      </c>
      <c r="CW6" s="33">
        <f>IF(CW7="",NA(),CW7)</f>
        <v>80.489999999999995</v>
      </c>
      <c r="CX6" s="33">
        <f t="shared" ref="CX6:DF6" si="11">IF(CX7="",NA(),CX7)</f>
        <v>84.93</v>
      </c>
      <c r="CY6" s="33">
        <f t="shared" si="11"/>
        <v>99.76</v>
      </c>
      <c r="CZ6" s="33">
        <f t="shared" si="11"/>
        <v>66.290000000000006</v>
      </c>
      <c r="DA6" s="33">
        <f t="shared" si="11"/>
        <v>69.34</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392049</v>
      </c>
      <c r="D7" s="35">
        <v>47</v>
      </c>
      <c r="E7" s="35">
        <v>17</v>
      </c>
      <c r="F7" s="35">
        <v>5</v>
      </c>
      <c r="G7" s="35">
        <v>0</v>
      </c>
      <c r="H7" s="35" t="s">
        <v>96</v>
      </c>
      <c r="I7" s="35" t="s">
        <v>97</v>
      </c>
      <c r="J7" s="35" t="s">
        <v>98</v>
      </c>
      <c r="K7" s="35" t="s">
        <v>99</v>
      </c>
      <c r="L7" s="35" t="s">
        <v>100</v>
      </c>
      <c r="M7" s="36" t="s">
        <v>101</v>
      </c>
      <c r="N7" s="36" t="s">
        <v>102</v>
      </c>
      <c r="O7" s="36">
        <v>8.51</v>
      </c>
      <c r="P7" s="36">
        <v>92.19</v>
      </c>
      <c r="Q7" s="36">
        <v>2235</v>
      </c>
      <c r="R7" s="36">
        <v>48298</v>
      </c>
      <c r="S7" s="36">
        <v>125.3</v>
      </c>
      <c r="T7" s="36">
        <v>385.46</v>
      </c>
      <c r="U7" s="36">
        <v>4083</v>
      </c>
      <c r="V7" s="36">
        <v>0.93</v>
      </c>
      <c r="W7" s="36">
        <v>4390.32</v>
      </c>
      <c r="X7" s="36">
        <v>83.8</v>
      </c>
      <c r="Y7" s="36">
        <v>88.67</v>
      </c>
      <c r="Z7" s="36">
        <v>88.01</v>
      </c>
      <c r="AA7" s="36">
        <v>88.04</v>
      </c>
      <c r="AB7" s="36">
        <v>87.88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247.35</v>
      </c>
      <c r="BF7" s="36">
        <v>378.36</v>
      </c>
      <c r="BG7" s="36">
        <v>606.29</v>
      </c>
      <c r="BH7" s="36">
        <v>518.1</v>
      </c>
      <c r="BI7" s="36">
        <v>1076.28</v>
      </c>
      <c r="BJ7" s="36">
        <v>1224.75</v>
      </c>
      <c r="BK7" s="36">
        <v>1144.05</v>
      </c>
      <c r="BL7" s="36">
        <v>1117.1099999999999</v>
      </c>
      <c r="BM7" s="36">
        <v>1044.8</v>
      </c>
      <c r="BN7" s="36">
        <v>1081.8</v>
      </c>
      <c r="BO7" s="36">
        <v>1015.77</v>
      </c>
      <c r="BP7" s="36">
        <v>89.94</v>
      </c>
      <c r="BQ7" s="36">
        <v>94.72</v>
      </c>
      <c r="BR7" s="36">
        <v>119.81</v>
      </c>
      <c r="BS7" s="36">
        <v>116.88</v>
      </c>
      <c r="BT7" s="36">
        <v>105.01</v>
      </c>
      <c r="BU7" s="36">
        <v>42.13</v>
      </c>
      <c r="BV7" s="36">
        <v>42.48</v>
      </c>
      <c r="BW7" s="36">
        <v>41.04</v>
      </c>
      <c r="BX7" s="36">
        <v>50.82</v>
      </c>
      <c r="BY7" s="36">
        <v>52.19</v>
      </c>
      <c r="BZ7" s="36">
        <v>52.78</v>
      </c>
      <c r="CA7" s="36">
        <v>129.75</v>
      </c>
      <c r="CB7" s="36">
        <v>123.45</v>
      </c>
      <c r="CC7" s="36">
        <v>96.78</v>
      </c>
      <c r="CD7" s="36">
        <v>101.13</v>
      </c>
      <c r="CE7" s="36">
        <v>115.13</v>
      </c>
      <c r="CF7" s="36">
        <v>348.41</v>
      </c>
      <c r="CG7" s="36">
        <v>343.8</v>
      </c>
      <c r="CH7" s="36">
        <v>357.08</v>
      </c>
      <c r="CI7" s="36">
        <v>300.52</v>
      </c>
      <c r="CJ7" s="36">
        <v>296.14</v>
      </c>
      <c r="CK7" s="36">
        <v>289.81</v>
      </c>
      <c r="CL7" s="36">
        <v>50.54</v>
      </c>
      <c r="CM7" s="36">
        <v>53.97</v>
      </c>
      <c r="CN7" s="36">
        <v>53.97</v>
      </c>
      <c r="CO7" s="36" t="s">
        <v>101</v>
      </c>
      <c r="CP7" s="36">
        <v>49.8</v>
      </c>
      <c r="CQ7" s="36">
        <v>46.85</v>
      </c>
      <c r="CR7" s="36">
        <v>46.06</v>
      </c>
      <c r="CS7" s="36">
        <v>45.95</v>
      </c>
      <c r="CT7" s="36">
        <v>53.24</v>
      </c>
      <c r="CU7" s="36">
        <v>52.31</v>
      </c>
      <c r="CV7" s="36">
        <v>52.74</v>
      </c>
      <c r="CW7" s="36">
        <v>80.489999999999995</v>
      </c>
      <c r="CX7" s="36">
        <v>84.93</v>
      </c>
      <c r="CY7" s="36">
        <v>99.76</v>
      </c>
      <c r="CZ7" s="36">
        <v>66.290000000000006</v>
      </c>
      <c r="DA7" s="36">
        <v>69.34</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2017-02-21T01:42:05Z</cp:lastPrinted>
  <dcterms:created xsi:type="dcterms:W3CDTF">2017-02-08T03:15:09Z</dcterms:created>
  <dcterms:modified xsi:type="dcterms:W3CDTF">2017-02-21T01:45:42Z</dcterms:modified>
  <cp:category/>
</cp:coreProperties>
</file>