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<sst xmlns="http://schemas.openxmlformats.org/spreadsheetml/2006/main" count="221" uniqueCount="111">
  <si>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</si>
  <si>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</si>
  <si>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</si>
  <si>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</si>
  <si>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</si>
  <si>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</si>
  <si>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</si>
  <si>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</si>
  <si>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</si>
  <si>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</si>
  <si>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</si>
  <si>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</si>
  <si>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</si>
  <si>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</si>
  <si>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</si>
  <si>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</si>
  <si>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</si>
  <si>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</si>
  <si>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</si>
  <si>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</si>
  <si>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</si>
  <si>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</si>
  <si>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</si>
  <si>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</si>
  <si>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</si>
  <si>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</si>
  <si>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</si>
  <si>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</si>
  <si>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</si>
  <si>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</si>
  <si>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</si>
  <si>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</si>
  <si>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</si>
  <si>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</si>
  <si>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</si>
  <si>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</si>
  <si>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</si>
  <si>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</si>
  <si>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</si>
  <si>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</si>
  <si>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</si>
  <si>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</si>
  <si>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</si>
  <si>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</si>
  <si>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</si>
  <si>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</si>
  <si>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</si>
  <si>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</si>
  <si>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</si>
  <si>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</si>
  <si>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</si>
  <si>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</si>
  <si>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</si>
  <si>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</si>
  <si>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</si>
  <si>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</si>
  <si>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</si>
  <si>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</si>
  <si>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</si>
  <si>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</si>
  <si>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</si>
  <si>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</si>
  <si>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</si>
  <si>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</si>
  <si>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</si>
  <si>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</si>
  <si>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</si>
  <si>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</si>
  <si>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</si>
  <si>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</si>
  <si>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</si>
  <si>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</si>
  <si>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</si>
  <si>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</si>
  <si>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</si>
  <si>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</si>
  <si>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</si>
  <si>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</si>
  <si>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</si>
  <si>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</si>
  <si>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</si>
  <si>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</si>
  <si>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</si>
  <si>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</si>
  <si>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</si>
  <si>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</si>
  <si>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</si>
  <si>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</si>
  <si>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</si>
  <si>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</si>
  <si>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</si>
  <si>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</si>
  <si>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</si>
  <si>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</si>
  <si>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</si>
  <si>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</si>
  <si>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香南市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</si>
  <si>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</si>
  <si>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</si>
  <si>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</si>
  <si>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</si>
  <si>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</si>
  <si>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</si>
  <si>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</si>
  <si>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</si>
  <si>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</si>
  <si>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</si>
  <si>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</si>
  <si>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が約79%と100%を割り込んでおり、経費回収率は約72%となり平均を上回っているが、一般会計からの繰入で賄っている状況である。人口減少が著しい区域もあり、水洗化率も平均値を大きく下回っている。
　企業債残高対事業規模比率については、平成26年度まで誤った数値であったため、平成27年度訂正する。平成26年度では、108.1%であった。一般会計からの操出基準を見直した結果、企業会計の負担は低く抑えられている。</t>
    <rPh sb="1" eb="4">
      <t>シュウエキテキ</t>
    </rPh>
    <rPh sb="4" eb="6">
      <t>シュウシ</t>
    </rPh>
    <rPh sb="6" eb="8">
      <t>ヒリツ</t>
    </rPh>
    <rPh sb="10" eb="11">
      <t>ヤク</t>
    </rPh>
    <rPh sb="20" eb="21">
      <t>ワ</t>
    </rPh>
    <rPh sb="22" eb="23">
      <t>コ</t>
    </rPh>
    <rPh sb="28" eb="30">
      <t>ケイヒ</t>
    </rPh>
    <rPh sb="30" eb="33">
      <t>カイシュウリツ</t>
    </rPh>
    <rPh sb="34" eb="35">
      <t>ヤク</t>
    </rPh>
    <rPh sb="41" eb="43">
      <t>ヘイキン</t>
    </rPh>
    <rPh sb="44" eb="46">
      <t>ウワマワ</t>
    </rPh>
    <rPh sb="52" eb="54">
      <t>イッパン</t>
    </rPh>
    <rPh sb="54" eb="56">
      <t>カイケイ</t>
    </rPh>
    <rPh sb="59" eb="61">
      <t>クリイレ</t>
    </rPh>
    <rPh sb="62" eb="63">
      <t>マカナ</t>
    </rPh>
    <rPh sb="67" eb="69">
      <t>ジョウキョウ</t>
    </rPh>
    <rPh sb="73" eb="75">
      <t>ジンコウ</t>
    </rPh>
    <rPh sb="75" eb="77">
      <t>ゲンショウ</t>
    </rPh>
    <rPh sb="78" eb="79">
      <t>イチジル</t>
    </rPh>
    <rPh sb="81" eb="83">
      <t>クイキ</t>
    </rPh>
    <rPh sb="87" eb="90">
      <t>スイセンカ</t>
    </rPh>
    <rPh sb="90" eb="91">
      <t>リツ</t>
    </rPh>
    <rPh sb="92" eb="95">
      <t>ヘイキンチ</t>
    </rPh>
    <rPh sb="96" eb="97">
      <t>オオ</t>
    </rPh>
    <rPh sb="99" eb="101">
      <t>シタマワ</t>
    </rPh>
    <rPh sb="108" eb="111">
      <t>キギョウサイ</t>
    </rPh>
    <rPh sb="111" eb="113">
      <t>ザンダカ</t>
    </rPh>
    <rPh sb="113" eb="114">
      <t>タイ</t>
    </rPh>
    <rPh sb="114" eb="116">
      <t>ジギョウ</t>
    </rPh>
    <rPh sb="116" eb="118">
      <t>キボ</t>
    </rPh>
    <rPh sb="118" eb="120">
      <t>ヒリツ</t>
    </rPh>
    <rPh sb="126" eb="128">
      <t>ヘイセイ</t>
    </rPh>
    <rPh sb="130" eb="132">
      <t>ネンド</t>
    </rPh>
    <rPh sb="134" eb="135">
      <t>アヤマ</t>
    </rPh>
    <rPh sb="137" eb="139">
      <t>スウチ</t>
    </rPh>
    <rPh sb="146" eb="148">
      <t>ヘイセイ</t>
    </rPh>
    <rPh sb="150" eb="152">
      <t>ネンド</t>
    </rPh>
    <rPh sb="152" eb="154">
      <t>テイセイ</t>
    </rPh>
    <rPh sb="157" eb="159">
      <t>ヘイセイ</t>
    </rPh>
    <rPh sb="161" eb="163">
      <t>ネンド</t>
    </rPh>
    <rPh sb="177" eb="179">
      <t>イッパン</t>
    </rPh>
    <rPh sb="179" eb="181">
      <t>カイケイ</t>
    </rPh>
    <rPh sb="184" eb="186">
      <t>クリダシ</t>
    </rPh>
    <rPh sb="186" eb="188">
      <t>キジュン</t>
    </rPh>
    <rPh sb="189" eb="191">
      <t>ミナオ</t>
    </rPh>
    <rPh sb="193" eb="195">
      <t>ケッカ</t>
    </rPh>
    <rPh sb="196" eb="198">
      <t>キギョウ</t>
    </rPh>
    <rPh sb="198" eb="200">
      <t>カイケイ</t>
    </rPh>
    <rPh sb="201" eb="203">
      <t>フタン</t>
    </rPh>
    <rPh sb="204" eb="205">
      <t>ヒク</t>
    </rPh>
    <rPh sb="206" eb="207">
      <t>オサ</t>
    </rPh>
    <phoneticPr fontId="4"/>
  </si>
  <si>
    <t>　供用開始から20年以上経過している処理施設もあり機器類の修繕費及び工事費が今後増加する恐れがある。また、管路調査も行っており管路（人孔含む）等の修繕等も増となる恐れがある。</t>
    <rPh sb="1" eb="3">
      <t>キョウヨウ</t>
    </rPh>
    <rPh sb="3" eb="5">
      <t>カイシ</t>
    </rPh>
    <rPh sb="9" eb="10">
      <t>ネン</t>
    </rPh>
    <rPh sb="10" eb="12">
      <t>イジョウ</t>
    </rPh>
    <rPh sb="12" eb="14">
      <t>ケイカ</t>
    </rPh>
    <rPh sb="18" eb="20">
      <t>ショリ</t>
    </rPh>
    <rPh sb="20" eb="22">
      <t>シセツ</t>
    </rPh>
    <rPh sb="25" eb="28">
      <t>キキルイ</t>
    </rPh>
    <rPh sb="29" eb="32">
      <t>シュウゼンヒ</t>
    </rPh>
    <rPh sb="32" eb="33">
      <t>オヨ</t>
    </rPh>
    <rPh sb="34" eb="36">
      <t>コウジ</t>
    </rPh>
    <rPh sb="36" eb="37">
      <t>ヒ</t>
    </rPh>
    <rPh sb="38" eb="40">
      <t>コンゴ</t>
    </rPh>
    <rPh sb="40" eb="42">
      <t>ゾウカ</t>
    </rPh>
    <rPh sb="44" eb="45">
      <t>オソ</t>
    </rPh>
    <rPh sb="53" eb="55">
      <t>カンロ</t>
    </rPh>
    <rPh sb="55" eb="57">
      <t>チョウサ</t>
    </rPh>
    <rPh sb="58" eb="59">
      <t>オコナ</t>
    </rPh>
    <rPh sb="63" eb="65">
      <t>カンロ</t>
    </rPh>
    <rPh sb="66" eb="68">
      <t>ジンコウ</t>
    </rPh>
    <rPh sb="68" eb="69">
      <t>フク</t>
    </rPh>
    <rPh sb="71" eb="72">
      <t>トウ</t>
    </rPh>
    <rPh sb="73" eb="75">
      <t>シュウゼン</t>
    </rPh>
    <rPh sb="75" eb="76">
      <t>トウ</t>
    </rPh>
    <rPh sb="77" eb="78">
      <t>ゾウ</t>
    </rPh>
    <rPh sb="81" eb="82">
      <t>オソ</t>
    </rPh>
    <phoneticPr fontId="4"/>
  </si>
  <si>
    <t>　水洗化率の向上及び使用料収入の改善するとともに計画的な修繕計画を作成しコストの削減を図る。また、平成42年度までの公共下水道及び特定環境保全公共下水道との統合によりコストの削減を図る。
　機能強化工事にて老朽化した機器類等を更新し修繕等の経費の削減を図る。</t>
    <rPh sb="1" eb="4">
      <t>スイセンカ</t>
    </rPh>
    <rPh sb="4" eb="5">
      <t>リツ</t>
    </rPh>
    <rPh sb="6" eb="8">
      <t>コウジョウ</t>
    </rPh>
    <rPh sb="8" eb="9">
      <t>オヨ</t>
    </rPh>
    <rPh sb="10" eb="13">
      <t>シヨウリョウ</t>
    </rPh>
    <rPh sb="13" eb="15">
      <t>シュウニュウ</t>
    </rPh>
    <rPh sb="16" eb="18">
      <t>カイゼン</t>
    </rPh>
    <rPh sb="24" eb="27">
      <t>ケイカクテキ</t>
    </rPh>
    <rPh sb="28" eb="30">
      <t>シュウゼン</t>
    </rPh>
    <rPh sb="30" eb="32">
      <t>ケイカク</t>
    </rPh>
    <rPh sb="33" eb="35">
      <t>サクセイ</t>
    </rPh>
    <rPh sb="40" eb="42">
      <t>サクゲン</t>
    </rPh>
    <rPh sb="43" eb="44">
      <t>ハカ</t>
    </rPh>
    <rPh sb="49" eb="51">
      <t>ヘイセイ</t>
    </rPh>
    <rPh sb="53" eb="55">
      <t>ネンド</t>
    </rPh>
    <rPh sb="58" eb="60">
      <t>コウキョウ</t>
    </rPh>
    <rPh sb="63" eb="64">
      <t>オヨ</t>
    </rPh>
    <rPh sb="65" eb="69">
      <t>トクテイカンキョウ</t>
    </rPh>
    <rPh sb="69" eb="71">
      <t>ホゼン</t>
    </rPh>
    <rPh sb="71" eb="73">
      <t>コウキョウ</t>
    </rPh>
    <rPh sb="73" eb="76">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</si>
</sst>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269120"/>
        <c:axId val="1137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03269120"/>
        <c:axId val="113746304"/>
      </c:lineChart>
      <c:dateAx>
        <c:axId val="103269120"/>
        <c:scaling>
          <c:orientation val="minMax"/>
        </c:scaling>
        <c:delete val="1"/>
        <c:axPos val="b"/>
        <c:numFmt formatCode="ge" sourceLinked="1"/>
        <c:majorTickMark val="none"/>
        <c:minorTickMark val="none"/>
        <c:tickLblPos val="none"/>
        <c:crossAx val="113746304"/>
        <c:crosses val="autoZero"/>
        <c:auto val="1"/>
        <c:lblOffset val="100"/>
        <c:baseTimeUnit val="years"/>
      </c:dateAx>
      <c:valAx>
        <c:axId val="1137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691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47.29</c:v>
                </c:pt>
                <c:pt idx="1">
                  <c:v>49.54</c:v>
                </c:pt>
                <c:pt idx="2">
                  <c:v>46.75</c:v>
                </c:pt>
                <c:pt idx="3">
                  <c:v>51.83</c:v>
                </c:pt>
                <c:pt idx="4">
                  <c:v>56.26</c:v>
                </c:pt>
              </c:numCache>
            </c:numRef>
          </c:val>
        </c:ser>
        <c:dLbls>
          <c:showLegendKey val="0"/>
          <c:showVal val="0"/>
          <c:showCatName val="0"/>
          <c:showSerName val="0"/>
          <c:showPercent val="0"/>
          <c:showBubbleSize val="0"/>
        </c:dLbls>
        <c:gapWidth val="150"/>
        <c:axId val="135367296"/>
        <c:axId val="1353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35367296"/>
        <c:axId val="135385856"/>
      </c:lineChart>
      <c:dateAx>
        <c:axId val="135367296"/>
        <c:scaling>
          <c:orientation val="minMax"/>
        </c:scaling>
        <c:delete val="1"/>
        <c:axPos val="b"/>
        <c:numFmt formatCode="ge" sourceLinked="1"/>
        <c:majorTickMark val="none"/>
        <c:minorTickMark val="none"/>
        <c:tickLblPos val="none"/>
        <c:crossAx val="135385856"/>
        <c:crosses val="autoZero"/>
        <c:auto val="1"/>
        <c:lblOffset val="100"/>
        <c:baseTimeUnit val="years"/>
      </c:dateAx>
      <c:valAx>
        <c:axId val="1353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53.95</c:v>
                </c:pt>
                <c:pt idx="1">
                  <c:v>55.84</c:v>
                </c:pt>
                <c:pt idx="2">
                  <c:v>58.09</c:v>
                </c:pt>
                <c:pt idx="3">
                  <c:v>60.88</c:v>
                </c:pt>
                <c:pt idx="4">
                  <c:v>59.86</c:v>
                </c:pt>
              </c:numCache>
            </c:numRef>
          </c:val>
        </c:ser>
        <c:dLbls>
          <c:showLegendKey val="0"/>
          <c:showVal val="0"/>
          <c:showCatName val="0"/>
          <c:showSerName val="0"/>
          <c:showPercent val="0"/>
          <c:showBubbleSize val="0"/>
        </c:dLbls>
        <c:gapWidth val="150"/>
        <c:axId val="135600384"/>
        <c:axId val="1356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35600384"/>
        <c:axId val="135618944"/>
      </c:lineChart>
      <c:dateAx>
        <c:axId val="135600384"/>
        <c:scaling>
          <c:orientation val="minMax"/>
        </c:scaling>
        <c:delete val="1"/>
        <c:axPos val="b"/>
        <c:numFmt formatCode="ge" sourceLinked="1"/>
        <c:majorTickMark val="none"/>
        <c:minorTickMark val="none"/>
        <c:tickLblPos val="none"/>
        <c:crossAx val="135618944"/>
        <c:crosses val="autoZero"/>
        <c:auto val="1"/>
        <c:lblOffset val="100"/>
        <c:baseTimeUnit val="years"/>
      </c:dateAx>
      <c:valAx>
        <c:axId val="1356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6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79.91</c:v>
                </c:pt>
                <c:pt idx="1">
                  <c:v>79.23</c:v>
                </c:pt>
                <c:pt idx="2">
                  <c:v>77.400000000000006</c:v>
                </c:pt>
                <c:pt idx="3">
                  <c:v>79.77</c:v>
                </c:pt>
                <c:pt idx="4">
                  <c:v>79.17</c:v>
                </c:pt>
              </c:numCache>
            </c:numRef>
          </c:val>
        </c:ser>
        <c:dLbls>
          <c:showLegendKey val="0"/>
          <c:showVal val="0"/>
          <c:showCatName val="0"/>
          <c:showSerName val="0"/>
          <c:showPercent val="0"/>
          <c:showBubbleSize val="0"/>
        </c:dLbls>
        <c:gapWidth val="150"/>
        <c:axId val="131377024"/>
        <c:axId val="1313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377024"/>
        <c:axId val="131383296"/>
      </c:lineChart>
      <c:dateAx>
        <c:axId val="131377024"/>
        <c:scaling>
          <c:orientation val="minMax"/>
        </c:scaling>
        <c:delete val="1"/>
        <c:axPos val="b"/>
        <c:numFmt formatCode="ge" sourceLinked="1"/>
        <c:majorTickMark val="none"/>
        <c:minorTickMark val="none"/>
        <c:tickLblPos val="none"/>
        <c:crossAx val="131383296"/>
        <c:crosses val="autoZero"/>
        <c:auto val="1"/>
        <c:lblOffset val="100"/>
        <c:baseTimeUnit val="years"/>
      </c:dateAx>
      <c:valAx>
        <c:axId val="1313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964736"/>
        <c:axId val="1349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964736"/>
        <c:axId val="134966656"/>
      </c:lineChart>
      <c:dateAx>
        <c:axId val="134964736"/>
        <c:scaling>
          <c:orientation val="minMax"/>
        </c:scaling>
        <c:delete val="1"/>
        <c:axPos val="b"/>
        <c:numFmt formatCode="ge" sourceLinked="1"/>
        <c:majorTickMark val="none"/>
        <c:minorTickMark val="none"/>
        <c:tickLblPos val="none"/>
        <c:crossAx val="134966656"/>
        <c:crosses val="autoZero"/>
        <c:auto val="1"/>
        <c:lblOffset val="100"/>
        <c:baseTimeUnit val="years"/>
      </c:dateAx>
      <c:valAx>
        <c:axId val="1349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005312"/>
        <c:axId val="1350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005312"/>
        <c:axId val="135007232"/>
      </c:lineChart>
      <c:dateAx>
        <c:axId val="135005312"/>
        <c:scaling>
          <c:orientation val="minMax"/>
        </c:scaling>
        <c:delete val="1"/>
        <c:axPos val="b"/>
        <c:numFmt formatCode="ge" sourceLinked="1"/>
        <c:majorTickMark val="none"/>
        <c:minorTickMark val="none"/>
        <c:tickLblPos val="none"/>
        <c:crossAx val="135007232"/>
        <c:crosses val="autoZero"/>
        <c:auto val="1"/>
        <c:lblOffset val="100"/>
        <c:baseTimeUnit val="years"/>
      </c:dateAx>
      <c:valAx>
        <c:axId val="1350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054080"/>
        <c:axId val="1350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054080"/>
        <c:axId val="135056000"/>
      </c:lineChart>
      <c:dateAx>
        <c:axId val="135054080"/>
        <c:scaling>
          <c:orientation val="minMax"/>
        </c:scaling>
        <c:delete val="1"/>
        <c:axPos val="b"/>
        <c:numFmt formatCode="ge" sourceLinked="1"/>
        <c:majorTickMark val="none"/>
        <c:minorTickMark val="none"/>
        <c:tickLblPos val="none"/>
        <c:crossAx val="135056000"/>
        <c:crosses val="autoZero"/>
        <c:auto val="1"/>
        <c:lblOffset val="100"/>
        <c:baseTimeUnit val="years"/>
      </c:dateAx>
      <c:valAx>
        <c:axId val="1350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201152"/>
        <c:axId val="1352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201152"/>
        <c:axId val="135203072"/>
      </c:lineChart>
      <c:dateAx>
        <c:axId val="135201152"/>
        <c:scaling>
          <c:orientation val="minMax"/>
        </c:scaling>
        <c:delete val="1"/>
        <c:axPos val="b"/>
        <c:numFmt formatCode="ge" sourceLinked="1"/>
        <c:majorTickMark val="none"/>
        <c:minorTickMark val="none"/>
        <c:tickLblPos val="none"/>
        <c:crossAx val="135203072"/>
        <c:crosses val="autoZero"/>
        <c:auto val="1"/>
        <c:lblOffset val="100"/>
        <c:baseTimeUnit val="years"/>
      </c:dateAx>
      <c:valAx>
        <c:axId val="1352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3773.42</c:v>
                </c:pt>
                <c:pt idx="1">
                  <c:v>3465.13</c:v>
                </c:pt>
                <c:pt idx="2">
                  <c:v>3243.87</c:v>
                </c:pt>
                <c:pt idx="3">
                  <c:v>3005.62</c:v>
                </c:pt>
                <c:pt idx="4">
                  <c:v>68.25</c:v>
                </c:pt>
              </c:numCache>
            </c:numRef>
          </c:val>
        </c:ser>
        <c:dLbls>
          <c:showLegendKey val="0"/>
          <c:showVal val="0"/>
          <c:showCatName val="0"/>
          <c:showSerName val="0"/>
          <c:showPercent val="0"/>
          <c:showBubbleSize val="0"/>
        </c:dLbls>
        <c:gapWidth val="150"/>
        <c:axId val="135229440"/>
        <c:axId val="1352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35229440"/>
        <c:axId val="135231360"/>
      </c:lineChart>
      <c:dateAx>
        <c:axId val="135229440"/>
        <c:scaling>
          <c:orientation val="minMax"/>
        </c:scaling>
        <c:delete val="1"/>
        <c:axPos val="b"/>
        <c:numFmt formatCode="ge" sourceLinked="1"/>
        <c:majorTickMark val="none"/>
        <c:minorTickMark val="none"/>
        <c:tickLblPos val="none"/>
        <c:crossAx val="135231360"/>
        <c:crosses val="autoZero"/>
        <c:auto val="1"/>
        <c:lblOffset val="100"/>
        <c:baseTimeUnit val="years"/>
      </c:dateAx>
      <c:valAx>
        <c:axId val="1352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63.66</c:v>
                </c:pt>
                <c:pt idx="1">
                  <c:v>76.48</c:v>
                </c:pt>
                <c:pt idx="2">
                  <c:v>68.489999999999995</c:v>
                </c:pt>
                <c:pt idx="3">
                  <c:v>77.28</c:v>
                </c:pt>
                <c:pt idx="4">
                  <c:v>71.930000000000007</c:v>
                </c:pt>
              </c:numCache>
            </c:numRef>
          </c:val>
        </c:ser>
        <c:dLbls>
          <c:showLegendKey val="0"/>
          <c:showVal val="0"/>
          <c:showCatName val="0"/>
          <c:showSerName val="0"/>
          <c:showPercent val="0"/>
          <c:showBubbleSize val="0"/>
        </c:dLbls>
        <c:gapWidth val="150"/>
        <c:axId val="135249280"/>
        <c:axId val="1352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35249280"/>
        <c:axId val="135292416"/>
      </c:lineChart>
      <c:dateAx>
        <c:axId val="135249280"/>
        <c:scaling>
          <c:orientation val="minMax"/>
        </c:scaling>
        <c:delete val="1"/>
        <c:axPos val="b"/>
        <c:numFmt formatCode="ge" sourceLinked="1"/>
        <c:majorTickMark val="none"/>
        <c:minorTickMark val="none"/>
        <c:tickLblPos val="none"/>
        <c:crossAx val="135292416"/>
        <c:crosses val="autoZero"/>
        <c:auto val="1"/>
        <c:lblOffset val="100"/>
        <c:baseTimeUnit val="years"/>
      </c:dateAx>
      <c:valAx>
        <c:axId val="1352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190.84</c:v>
                </c:pt>
                <c:pt idx="1">
                  <c:v>164.48</c:v>
                </c:pt>
                <c:pt idx="2">
                  <c:v>190.58</c:v>
                </c:pt>
                <c:pt idx="3">
                  <c:v>167.56</c:v>
                </c:pt>
                <c:pt idx="4">
                  <c:v>174</c:v>
                </c:pt>
              </c:numCache>
            </c:numRef>
          </c:val>
        </c:ser>
        <c:dLbls>
          <c:showLegendKey val="0"/>
          <c:showVal val="0"/>
          <c:showCatName val="0"/>
          <c:showSerName val="0"/>
          <c:showPercent val="0"/>
          <c:showBubbleSize val="0"/>
        </c:dLbls>
        <c:gapWidth val="150"/>
        <c:axId val="135334912"/>
        <c:axId val="1353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35334912"/>
        <c:axId val="135345280"/>
      </c:lineChart>
      <c:dateAx>
        <c:axId val="135334912"/>
        <c:scaling>
          <c:orientation val="minMax"/>
        </c:scaling>
        <c:delete val="1"/>
        <c:axPos val="b"/>
        <c:numFmt formatCode="ge" sourceLinked="1"/>
        <c:majorTickMark val="none"/>
        <c:minorTickMark val="none"/>
        <c:tickLblPos val="none"/>
        <c:crossAx val="135345280"/>
        <c:crosses val="autoZero"/>
        <c:auto val="1"/>
        <c:lblOffset val="100"/>
        <c:baseTimeUnit val="years"/>
      </c:dateAx>
      <c:valAx>
        <c:axId val="1353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香南市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34037</v>
      </c>
      <c r="AM8" s="47"/>
      <c r="AN8" s="47"/>
      <c r="AO8" s="47"/>
      <c r="AP8" s="47"/>
      <c r="AQ8" s="47"/>
      <c r="AR8" s="47"/>
      <c r="AS8" s="47"/>
      <c r="AT8" s="43">
        <f>データ!S6</f>
        <v>126.48</v>
      </c>
      <c r="AU8" s="43"/>
      <c r="AV8" s="43"/>
      <c r="AW8" s="43"/>
      <c r="AX8" s="43"/>
      <c r="AY8" s="43"/>
      <c r="AZ8" s="43"/>
      <c r="BA8" s="43"/>
      <c r="BB8" s="43">
        <f>データ!T6</f>
        <v>269.11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15.63</v>
      </c>
      <c r="Q10" s="43"/>
      <c r="R10" s="43"/>
      <c r="S10" s="43"/>
      <c r="T10" s="43"/>
      <c r="U10" s="43"/>
      <c r="V10" s="43"/>
      <c r="W10" s="43">
        <f>データ!P6</f>
        <v>93.88</v>
      </c>
      <c r="X10" s="43"/>
      <c r="Y10" s="43"/>
      <c r="Z10" s="43"/>
      <c r="AA10" s="43"/>
      <c r="AB10" s="43"/>
      <c r="AC10" s="43"/>
      <c r="AD10" s="47">
        <f>データ!Q6</f>
        <v>2370</v>
      </c>
      <c r="AE10" s="47"/>
      <c r="AF10" s="47"/>
      <c r="AG10" s="47"/>
      <c r="AH10" s="47"/>
      <c r="AI10" s="47"/>
      <c r="AJ10" s="47"/>
      <c r="AK10" s="2"/>
      <c r="AL10" s="47">
        <f>データ!U6</f>
        <v>5296</v>
      </c>
      <c r="AM10" s="47"/>
      <c r="AN10" s="47"/>
      <c r="AO10" s="47"/>
      <c r="AP10" s="47"/>
      <c r="AQ10" s="47"/>
      <c r="AR10" s="47"/>
      <c r="AS10" s="47"/>
      <c r="AT10" s="43">
        <f>データ!V6</f>
        <v>1.84</v>
      </c>
      <c r="AU10" s="43"/>
      <c r="AV10" s="43"/>
      <c r="AW10" s="43"/>
      <c r="AX10" s="43"/>
      <c r="AY10" s="43"/>
      <c r="AZ10" s="43"/>
      <c r="BA10" s="43"/>
      <c r="BB10" s="43">
        <f>データ!W6</f>
        <v>2878.26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392111</v>
      </c>
      <c r="D6" s="31">
        <f t="shared" si="3"/>
        <v>47</v>
      </c>
      <c r="E6" s="31">
        <f t="shared" si="3"/>
        <v>17</v>
      </c>
      <c r="F6" s="31">
        <f t="shared" si="3"/>
        <v>5</v>
      </c>
      <c r="G6" s="31">
        <f t="shared" si="3"/>
        <v>0</v>
      </c>
      <c r="H6" s="31" t="str">
        <f t="shared" si="3"/>
        <v>高知県　香南市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15.63</v>
      </c>
      <c r="P6" s="32">
        <f t="shared" si="3"/>
        <v>93.88</v>
      </c>
      <c r="Q6" s="32">
        <f t="shared" si="3"/>
        <v>2370</v>
      </c>
      <c r="R6" s="32">
        <f t="shared" si="3"/>
        <v>34037</v>
      </c>
      <c r="S6" s="32">
        <f t="shared" si="3"/>
        <v>126.48</v>
      </c>
      <c r="T6" s="32">
        <f t="shared" si="3"/>
        <v>269.11</v>
      </c>
      <c r="U6" s="32">
        <f t="shared" si="3"/>
        <v>5296</v>
      </c>
      <c r="V6" s="32">
        <f t="shared" si="3"/>
        <v>1.84</v>
      </c>
      <c r="W6" s="32">
        <f t="shared" si="3"/>
        <v>2878.26</v>
      </c>
      <c r="X6" s="33">
        <f>IF(X7="",NA(),X7)</f>
        <v>79.91</v>
      </c>
      <c r="Y6" s="33">
        <f t="shared" ref="Y6:AG6" si="4">IF(Y7="",NA(),Y7)</f>
        <v>79.23</v>
      </c>
      <c r="Z6" s="33">
        <f t="shared" si="4"/>
        <v>77.400000000000006</v>
      </c>
      <c r="AA6" s="33">
        <f t="shared" si="4"/>
        <v>79.77</v>
      </c>
      <c r="AB6" s="33">
        <f t="shared" si="4"/>
        <v>79.17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3773.42</v>
      </c>
      <c r="BF6" s="33">
        <f t="shared" ref="BF6:BN6" si="7">IF(BF7="",NA(),BF7)</f>
        <v>3465.13</v>
      </c>
      <c r="BG6" s="33">
        <f t="shared" si="7"/>
        <v>3243.87</v>
      </c>
      <c r="BH6" s="33">
        <f t="shared" si="7"/>
        <v>3005.62</v>
      </c>
      <c r="BI6" s="33">
        <f t="shared" si="7"/>
        <v>68.25</v>
      </c>
      <c r="BJ6" s="33">
        <f t="shared" si="7"/>
        <v>1239.2</v>
      </c>
      <c r="BK6" s="33">
        <f t="shared" si="7"/>
        <v>1197.82</v>
      </c>
      <c r="BL6" s="33">
        <f t="shared" si="7"/>
        <v>1126.77</v>
      </c>
      <c r="BM6" s="33">
        <f t="shared" si="7"/>
        <v>1044.8</v>
      </c>
      <c r="BN6" s="33">
        <f t="shared" si="7"/>
        <v>1081.8</v>
      </c>
      <c r="BO6" s="32" t="str">
        <f>IF(BO7="","",IF(BO7="-","【-】","【"&amp;SUBSTITUTE(TEXT(BO7,"#,##0.00"),"-","△")&amp;"】"))</f>
        <v>【1,015.77】</v>
      </c>
      <c r="BP6" s="33">
        <f>IF(BP7="",NA(),BP7)</f>
        <v>63.66</v>
      </c>
      <c r="BQ6" s="33">
        <f t="shared" ref="BQ6:BY6" si="8">IF(BQ7="",NA(),BQ7)</f>
        <v>76.48</v>
      </c>
      <c r="BR6" s="33">
        <f t="shared" si="8"/>
        <v>68.489999999999995</v>
      </c>
      <c r="BS6" s="33">
        <f t="shared" si="8"/>
        <v>77.28</v>
      </c>
      <c r="BT6" s="33">
        <f t="shared" si="8"/>
        <v>71.930000000000007</v>
      </c>
      <c r="BU6" s="33">
        <f t="shared" si="8"/>
        <v>51.56</v>
      </c>
      <c r="BV6" s="33">
        <f t="shared" si="8"/>
        <v>51.03</v>
      </c>
      <c r="BW6" s="33">
        <f t="shared" si="8"/>
        <v>50.9</v>
      </c>
      <c r="BX6" s="33">
        <f t="shared" si="8"/>
        <v>50.82</v>
      </c>
      <c r="BY6" s="33">
        <f t="shared" si="8"/>
        <v>52.19</v>
      </c>
      <c r="BZ6" s="32" t="str">
        <f>IF(BZ7="","",IF(BZ7="-","【-】","【"&amp;SUBSTITUTE(TEXT(BZ7,"#,##0.00"),"-","△")&amp;"】"))</f>
        <v>【52.78】</v>
      </c>
      <c r="CA6" s="33">
        <f>IF(CA7="",NA(),CA7)</f>
        <v>190.84</v>
      </c>
      <c r="CB6" s="33">
        <f t="shared" ref="CB6:CJ6" si="9">IF(CB7="",NA(),CB7)</f>
        <v>164.48</v>
      </c>
      <c r="CC6" s="33">
        <f t="shared" si="9"/>
        <v>190.58</v>
      </c>
      <c r="CD6" s="33">
        <f t="shared" si="9"/>
        <v>167.56</v>
      </c>
      <c r="CE6" s="33">
        <f t="shared" si="9"/>
        <v>174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47.29</v>
      </c>
      <c r="CM6" s="33">
        <f t="shared" ref="CM6:CU6" si="10">IF(CM7="",NA(),CM7)</f>
        <v>49.54</v>
      </c>
      <c r="CN6" s="33">
        <f t="shared" si="10"/>
        <v>46.75</v>
      </c>
      <c r="CO6" s="33">
        <f t="shared" si="10"/>
        <v>51.83</v>
      </c>
      <c r="CP6" s="33">
        <f t="shared" si="10"/>
        <v>56.26</v>
      </c>
      <c r="CQ6" s="33">
        <f t="shared" si="10"/>
        <v>55.2</v>
      </c>
      <c r="CR6" s="33">
        <f t="shared" si="10"/>
        <v>54.74</v>
      </c>
      <c r="CS6" s="33">
        <f t="shared" si="10"/>
        <v>53.78</v>
      </c>
      <c r="CT6" s="33">
        <f t="shared" si="10"/>
        <v>53.24</v>
      </c>
      <c r="CU6" s="33">
        <f t="shared" si="10"/>
        <v>52.31</v>
      </c>
      <c r="CV6" s="32" t="str">
        <f>IF(CV7="","",IF(CV7="-","【-】","【"&amp;SUBSTITUTE(TEXT(CV7,"#,##0.00"),"-","△")&amp;"】"))</f>
        <v>【52.74】</v>
      </c>
      <c r="CW6" s="33">
        <f>IF(CW7="",NA(),CW7)</f>
        <v>53.95</v>
      </c>
      <c r="CX6" s="33">
        <f t="shared" ref="CX6:DF6" si="11">IF(CX7="",NA(),CX7)</f>
        <v>55.84</v>
      </c>
      <c r="CY6" s="33">
        <f t="shared" si="11"/>
        <v>58.09</v>
      </c>
      <c r="CZ6" s="33">
        <f t="shared" si="11"/>
        <v>60.88</v>
      </c>
      <c r="DA6" s="33">
        <f t="shared" si="11"/>
        <v>59.86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392111</v>
      </c>
      <c r="D7" s="35">
        <v>47</v>
      </c>
      <c r="E7" s="35">
        <v>17</v>
      </c>
      <c r="F7" s="35">
        <v>5</v>
      </c>
      <c r="G7" s="35">
        <v>0</v>
      </c>
      <c r="H7" s="35" t="s">
        <v>96</v>
      </c>
      <c r="I7" s="35" t="s">
        <v>97</v>
      </c>
      <c r="J7" s="35" t="s">
        <v>98</v>
      </c>
      <c r="K7" s="35" t="s">
        <v>99</v>
      </c>
      <c r="L7" s="35" t="s">
        <v>100</v>
      </c>
      <c r="M7" s="36" t="s">
        <v>101</v>
      </c>
      <c r="N7" s="36" t="s">
        <v>102</v>
      </c>
      <c r="O7" s="36">
        <v>15.63</v>
      </c>
      <c r="P7" s="36">
        <v>93.88</v>
      </c>
      <c r="Q7" s="36">
        <v>2370</v>
      </c>
      <c r="R7" s="36">
        <v>34037</v>
      </c>
      <c r="S7" s="36">
        <v>126.48</v>
      </c>
      <c r="T7" s="36">
        <v>269.11</v>
      </c>
      <c r="U7" s="36">
        <v>5296</v>
      </c>
      <c r="V7" s="36">
        <v>1.84</v>
      </c>
      <c r="W7" s="36">
        <v>2878.26</v>
      </c>
      <c r="X7" s="36">
        <v>79.91</v>
      </c>
      <c r="Y7" s="36">
        <v>79.23</v>
      </c>
      <c r="Z7" s="36">
        <v>77.400000000000006</v>
      </c>
      <c r="AA7" s="36">
        <v>79.77</v>
      </c>
      <c r="AB7" s="36">
        <v>79.17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3773.42</v>
      </c>
      <c r="BF7" s="36">
        <v>3465.13</v>
      </c>
      <c r="BG7" s="36">
        <v>3243.87</v>
      </c>
      <c r="BH7" s="36">
        <v>3005.62</v>
      </c>
      <c r="BI7" s="36">
        <v>68.25</v>
      </c>
      <c r="BJ7" s="36">
        <v>1239.2</v>
      </c>
      <c r="BK7" s="36">
        <v>1197.82</v>
      </c>
      <c r="BL7" s="36">
        <v>1126.77</v>
      </c>
      <c r="BM7" s="36">
        <v>1044.8</v>
      </c>
      <c r="BN7" s="36">
        <v>1081.8</v>
      </c>
      <c r="BO7" s="36">
        <v>1015.77</v>
      </c>
      <c r="BP7" s="36">
        <v>63.66</v>
      </c>
      <c r="BQ7" s="36">
        <v>76.48</v>
      </c>
      <c r="BR7" s="36">
        <v>68.489999999999995</v>
      </c>
      <c r="BS7" s="36">
        <v>77.28</v>
      </c>
      <c r="BT7" s="36">
        <v>71.930000000000007</v>
      </c>
      <c r="BU7" s="36">
        <v>51.56</v>
      </c>
      <c r="BV7" s="36">
        <v>51.03</v>
      </c>
      <c r="BW7" s="36">
        <v>50.9</v>
      </c>
      <c r="BX7" s="36">
        <v>50.82</v>
      </c>
      <c r="BY7" s="36">
        <v>52.19</v>
      </c>
      <c r="BZ7" s="36">
        <v>52.78</v>
      </c>
      <c r="CA7" s="36">
        <v>190.84</v>
      </c>
      <c r="CB7" s="36">
        <v>164.48</v>
      </c>
      <c r="CC7" s="36">
        <v>190.58</v>
      </c>
      <c r="CD7" s="36">
        <v>167.56</v>
      </c>
      <c r="CE7" s="36">
        <v>174</v>
      </c>
      <c r="CF7" s="36">
        <v>283.26</v>
      </c>
      <c r="CG7" s="36">
        <v>289.60000000000002</v>
      </c>
      <c r="CH7" s="36">
        <v>293.27</v>
      </c>
      <c r="CI7" s="36">
        <v>300.52</v>
      </c>
      <c r="CJ7" s="36">
        <v>296.14</v>
      </c>
      <c r="CK7" s="36">
        <v>289.81</v>
      </c>
      <c r="CL7" s="36">
        <v>47.29</v>
      </c>
      <c r="CM7" s="36">
        <v>49.54</v>
      </c>
      <c r="CN7" s="36">
        <v>46.75</v>
      </c>
      <c r="CO7" s="36">
        <v>51.83</v>
      </c>
      <c r="CP7" s="36">
        <v>56.26</v>
      </c>
      <c r="CQ7" s="36">
        <v>55.2</v>
      </c>
      <c r="CR7" s="36">
        <v>54.74</v>
      </c>
      <c r="CS7" s="36">
        <v>53.78</v>
      </c>
      <c r="CT7" s="36">
        <v>53.24</v>
      </c>
      <c r="CU7" s="36">
        <v>52.31</v>
      </c>
      <c r="CV7" s="36">
        <v>52.74</v>
      </c>
      <c r="CW7" s="36">
        <v>53.95</v>
      </c>
      <c r="CX7" s="36">
        <v>55.84</v>
      </c>
      <c r="CY7" s="36">
        <v>58.09</v>
      </c>
      <c r="CZ7" s="36">
        <v>60.88</v>
      </c>
      <c r="DA7" s="36">
        <v>59.86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KonanCity</cp:lastModifiedBy>
  <cp:lastPrinted>2017-02-14T05:32:48Z</cp:lastPrinted>
  <dcterms:created xsi:type="dcterms:W3CDTF">2017-02-08T03:15:13Z</dcterms:created>
  <dcterms:modified xsi:type="dcterms:W3CDTF">2017-02-21T02:35:50Z</dcterms:modified>
</cp:coreProperties>
</file>