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870" windowHeight="1119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<sst xmlns="http://schemas.openxmlformats.org/spreadsheetml/2006/main" count="232" uniqueCount="120">
  <si>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</si>
  <si>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</si>
  <si>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</si>
  <si>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</si>
  <si>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</si>
  <si>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</si>
  <si>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</si>
  <si>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</si>
  <si>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</si>
  <si>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</si>
  <si>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</si>
  <si>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</si>
  <si>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</si>
  <si>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</si>
  <si>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</si>
  <si>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</si>
  <si>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</si>
  <si>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</si>
  <si>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</si>
  <si>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</si>
  <si>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</si>
  <si>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</si>
  <si>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</si>
  <si>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</si>
  <si>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</si>
  <si>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</si>
  <si>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</si>
  <si>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</si>
  <si>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</si>
  <si>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</si>
  <si>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</si>
  <si>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</si>
  <si>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</si>
  <si>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</si>
  <si>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</si>
  <si>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</si>
  <si>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</si>
  <si>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</si>
  <si>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</si>
  <si>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</si>
  <si>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</si>
  <si>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</si>
  <si>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</si>
  <si>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</si>
  <si>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</si>
  <si>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</si>
  <si>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</si>
  <si>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</si>
  <si>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</si>
  <si>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</si>
  <si>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</si>
  <si>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</si>
  <si>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</si>
  <si>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</si>
  <si>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</si>
  <si>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</si>
  <si>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</si>
  <si>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</si>
  <si>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</si>
  <si>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</si>
  <si>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</si>
  <si>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</si>
  <si>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</si>
  <si>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</si>
  <si>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</si>
  <si>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</si>
  <si>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</si>
  <si>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</si>
  <si>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</si>
  <si>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</si>
  <si>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</si>
  <si>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</si>
  <si>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</si>
  <si>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</si>
  <si>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</si>
  <si>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</si>
  <si>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</si>
  <si>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</si>
  <si>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</si>
  <si>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</si>
  <si>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</si>
  <si>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</si>
  <si>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</si>
  <si>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</si>
  <si>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</si>
  <si>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</si>
  <si>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</si>
  <si>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</si>
  <si>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</si>
  <si>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</si>
  <si>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</si>
  <si>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</si>
  <si>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</si>
  <si>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</si>
  <si>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</si>
  <si>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</si>
  <si>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</si>
  <si>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</si>
  <si>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</si>
  <si>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</si>
  <si>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</si>
  <si>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</si>
  <si>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</si>
  <si>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</si>
  <si>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</si>
  <si>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</si>
  <si>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</si>
  <si>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</si>
  <si>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</si>
  <si>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</si>
  <si>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</si>
  <si>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</si>
  <si>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</si>
  <si>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</si>
  <si>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</si>
  <si>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</si>
  <si>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経常収支比率及び料金回収率とも100%以上であり、健全な経営の状況であると考えられるが、減少傾向にあるため今後更なる経営改善が必要である。
　企業債残高対給水収益比率が平均値の倍以上となっており、今後の企業債発行の抑制や元利償還金の負担への対応が必要である。
　施設利用率が類似団体平均より低く、今後は水需要の減少が見込まれるため、施設の統廃合や有効活用を含めた検討が必要である。</t>
    <phoneticPr fontId="4"/>
  </si>
  <si>
    <t>管路経年化率は類似団体平均より高くまた、増加傾向にあり、管路更新率は類似団体平均より高いものの数値が低く、管路の老朽化が進行して状況である。更新費用の財源確保や経営状況への影響を考慮しながら管路の更新を実施する必要がある。</t>
    <rPh sb="20" eb="22">
      <t>ゾウカ</t>
    </rPh>
    <rPh sb="22" eb="24">
      <t>ケイコウ</t>
    </rPh>
    <rPh sb="42" eb="43">
      <t>タカ</t>
    </rPh>
    <rPh sb="47" eb="49">
      <t>スウチ</t>
    </rPh>
    <rPh sb="50" eb="51">
      <t>ヒク</t>
    </rPh>
    <rPh sb="72" eb="74">
      <t>ヒヨウ</t>
    </rPh>
    <phoneticPr fontId="4"/>
  </si>
  <si>
    <t>　収入の大部分を占める給水収益の増加は見込めない中で、老朽化した水道施設の更新や耐震化などの整備が急務である。
　安全で安定した水を供給するために、施設の統廃合を実施し、更なる経営改善を含めた経営の健全化を図っていきたい。</t>
    <rPh sb="85" eb="86">
      <t>サラ</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</si>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</sst>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1.1599999999999999</c:v>
                </c:pt>
                <c:pt idx="1">
                  <c:v>0.21</c:v>
                </c:pt>
                <c:pt idx="2">
                  <c:v>0.41</c:v>
                </c:pt>
                <c:pt idx="3">
                  <c:v>0.81</c:v>
                </c:pt>
                <c:pt idx="4">
                  <c:v>0.76</c:v>
                </c:pt>
              </c:numCache>
            </c:numRef>
          </c:val>
        </c:ser>
        <c:dLbls>
          <c:showLegendKey val="0"/>
          <c:showVal val="0"/>
          <c:showCatName val="0"/>
          <c:showSerName val="0"/>
          <c:showPercent val="0"/>
          <c:showBubbleSize val="0"/>
        </c:dLbls>
        <c:gapWidth val="150"/>
        <c:axId val="46310144"/>
        <c:axId val="4631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46310144"/>
        <c:axId val="46312064"/>
      </c:lineChart>
      <c:dateAx>
        <c:axId val="46310144"/>
        <c:scaling>
          <c:orientation val="minMax"/>
        </c:scaling>
        <c:delete val="1"/>
        <c:axPos val="b"/>
        <c:numFmt formatCode="ge" sourceLinked="1"/>
        <c:majorTickMark val="none"/>
        <c:minorTickMark val="none"/>
        <c:tickLblPos val="none"/>
        <c:crossAx val="46312064"/>
        <c:crosses val="autoZero"/>
        <c:auto val="1"/>
        <c:lblOffset val="100"/>
        <c:baseTimeUnit val="years"/>
      </c:dateAx>
      <c:valAx>
        <c:axId val="463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58.2</c:v>
                </c:pt>
                <c:pt idx="1">
                  <c:v>52.02</c:v>
                </c:pt>
                <c:pt idx="2">
                  <c:v>51.92</c:v>
                </c:pt>
                <c:pt idx="3">
                  <c:v>49.41</c:v>
                </c:pt>
                <c:pt idx="4">
                  <c:v>50.67</c:v>
                </c:pt>
              </c:numCache>
            </c:numRef>
          </c:val>
        </c:ser>
        <c:dLbls>
          <c:showLegendKey val="0"/>
          <c:showVal val="0"/>
          <c:showCatName val="0"/>
          <c:showSerName val="0"/>
          <c:showPercent val="0"/>
          <c:showBubbleSize val="0"/>
        </c:dLbls>
        <c:gapWidth val="150"/>
        <c:axId val="48325760"/>
        <c:axId val="483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48325760"/>
        <c:axId val="48327680"/>
      </c:lineChart>
      <c:dateAx>
        <c:axId val="48325760"/>
        <c:scaling>
          <c:orientation val="minMax"/>
        </c:scaling>
        <c:delete val="1"/>
        <c:axPos val="b"/>
        <c:numFmt formatCode="ge" sourceLinked="1"/>
        <c:majorTickMark val="none"/>
        <c:minorTickMark val="none"/>
        <c:tickLblPos val="none"/>
        <c:crossAx val="48327680"/>
        <c:crosses val="autoZero"/>
        <c:auto val="1"/>
        <c:lblOffset val="100"/>
        <c:baseTimeUnit val="years"/>
      </c:dateAx>
      <c:valAx>
        <c:axId val="483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86.51</c:v>
                </c:pt>
                <c:pt idx="1">
                  <c:v>83.39</c:v>
                </c:pt>
                <c:pt idx="2">
                  <c:v>81.96</c:v>
                </c:pt>
                <c:pt idx="3">
                  <c:v>84.58</c:v>
                </c:pt>
                <c:pt idx="4">
                  <c:v>83.9</c:v>
                </c:pt>
              </c:numCache>
            </c:numRef>
          </c:val>
        </c:ser>
        <c:dLbls>
          <c:showLegendKey val="0"/>
          <c:showVal val="0"/>
          <c:showCatName val="0"/>
          <c:showSerName val="0"/>
          <c:showPercent val="0"/>
          <c:showBubbleSize val="0"/>
        </c:dLbls>
        <c:gapWidth val="150"/>
        <c:axId val="48374528"/>
        <c:axId val="483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48374528"/>
        <c:axId val="48376448"/>
      </c:lineChart>
      <c:dateAx>
        <c:axId val="48374528"/>
        <c:scaling>
          <c:orientation val="minMax"/>
        </c:scaling>
        <c:delete val="1"/>
        <c:axPos val="b"/>
        <c:numFmt formatCode="ge" sourceLinked="1"/>
        <c:majorTickMark val="none"/>
        <c:minorTickMark val="none"/>
        <c:tickLblPos val="none"/>
        <c:crossAx val="48376448"/>
        <c:crosses val="autoZero"/>
        <c:auto val="1"/>
        <c:lblOffset val="100"/>
        <c:baseTimeUnit val="years"/>
      </c:dateAx>
      <c:valAx>
        <c:axId val="483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111.24</c:v>
                </c:pt>
                <c:pt idx="1">
                  <c:v>110.59</c:v>
                </c:pt>
                <c:pt idx="2">
                  <c:v>108.86</c:v>
                </c:pt>
                <c:pt idx="3">
                  <c:v>106.81</c:v>
                </c:pt>
                <c:pt idx="4">
                  <c:v>106.16</c:v>
                </c:pt>
              </c:numCache>
            </c:numRef>
          </c:val>
        </c:ser>
        <c:dLbls>
          <c:showLegendKey val="0"/>
          <c:showVal val="0"/>
          <c:showCatName val="0"/>
          <c:showSerName val="0"/>
          <c:showPercent val="0"/>
          <c:showBubbleSize val="0"/>
        </c:dLbls>
        <c:gapWidth val="150"/>
        <c:axId val="47911296"/>
        <c:axId val="479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47911296"/>
        <c:axId val="47913216"/>
      </c:lineChart>
      <c:dateAx>
        <c:axId val="47911296"/>
        <c:scaling>
          <c:orientation val="minMax"/>
        </c:scaling>
        <c:delete val="1"/>
        <c:axPos val="b"/>
        <c:numFmt formatCode="ge" sourceLinked="1"/>
        <c:majorTickMark val="none"/>
        <c:minorTickMark val="none"/>
        <c:tickLblPos val="none"/>
        <c:crossAx val="47913216"/>
        <c:crosses val="autoZero"/>
        <c:auto val="1"/>
        <c:lblOffset val="100"/>
        <c:baseTimeUnit val="years"/>
      </c:dateAx>
      <c:valAx>
        <c:axId val="47913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35.51</c:v>
                </c:pt>
                <c:pt idx="1">
                  <c:v>37.03</c:v>
                </c:pt>
                <c:pt idx="2">
                  <c:v>43.68</c:v>
                </c:pt>
                <c:pt idx="3">
                  <c:v>45.16</c:v>
                </c:pt>
                <c:pt idx="4">
                  <c:v>46.5</c:v>
                </c:pt>
              </c:numCache>
            </c:numRef>
          </c:val>
        </c:ser>
        <c:dLbls>
          <c:showLegendKey val="0"/>
          <c:showVal val="0"/>
          <c:showCatName val="0"/>
          <c:showSerName val="0"/>
          <c:showPercent val="0"/>
          <c:showBubbleSize val="0"/>
        </c:dLbls>
        <c:gapWidth val="150"/>
        <c:axId val="47947776"/>
        <c:axId val="479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47947776"/>
        <c:axId val="47949696"/>
      </c:lineChart>
      <c:dateAx>
        <c:axId val="47947776"/>
        <c:scaling>
          <c:orientation val="minMax"/>
        </c:scaling>
        <c:delete val="1"/>
        <c:axPos val="b"/>
        <c:numFmt formatCode="ge" sourceLinked="1"/>
        <c:majorTickMark val="none"/>
        <c:minorTickMark val="none"/>
        <c:tickLblPos val="none"/>
        <c:crossAx val="47949696"/>
        <c:crosses val="autoZero"/>
        <c:auto val="1"/>
        <c:lblOffset val="100"/>
        <c:baseTimeUnit val="years"/>
      </c:dateAx>
      <c:valAx>
        <c:axId val="479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10.199999999999999</c:v>
                </c:pt>
                <c:pt idx="1">
                  <c:v>13.86</c:v>
                </c:pt>
                <c:pt idx="2">
                  <c:v>17.850000000000001</c:v>
                </c:pt>
                <c:pt idx="3">
                  <c:v>17.52</c:v>
                </c:pt>
                <c:pt idx="4">
                  <c:v>20.03</c:v>
                </c:pt>
              </c:numCache>
            </c:numRef>
          </c:val>
        </c:ser>
        <c:dLbls>
          <c:showLegendKey val="0"/>
          <c:showVal val="0"/>
          <c:showCatName val="0"/>
          <c:showSerName val="0"/>
          <c:showPercent val="0"/>
          <c:showBubbleSize val="0"/>
        </c:dLbls>
        <c:gapWidth val="150"/>
        <c:axId val="47975808"/>
        <c:axId val="479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47975808"/>
        <c:axId val="47998464"/>
      </c:lineChart>
      <c:dateAx>
        <c:axId val="47975808"/>
        <c:scaling>
          <c:orientation val="minMax"/>
        </c:scaling>
        <c:delete val="1"/>
        <c:axPos val="b"/>
        <c:numFmt formatCode="ge" sourceLinked="1"/>
        <c:majorTickMark val="none"/>
        <c:minorTickMark val="none"/>
        <c:tickLblPos val="none"/>
        <c:crossAx val="47998464"/>
        <c:crosses val="autoZero"/>
        <c:auto val="1"/>
        <c:lblOffset val="100"/>
        <c:baseTimeUnit val="years"/>
      </c:dateAx>
      <c:valAx>
        <c:axId val="479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022656"/>
        <c:axId val="480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48022656"/>
        <c:axId val="48024576"/>
      </c:lineChart>
      <c:dateAx>
        <c:axId val="48022656"/>
        <c:scaling>
          <c:orientation val="minMax"/>
        </c:scaling>
        <c:delete val="1"/>
        <c:axPos val="b"/>
        <c:numFmt formatCode="ge" sourceLinked="1"/>
        <c:majorTickMark val="none"/>
        <c:minorTickMark val="none"/>
        <c:tickLblPos val="none"/>
        <c:crossAx val="48024576"/>
        <c:crosses val="autoZero"/>
        <c:auto val="1"/>
        <c:lblOffset val="100"/>
        <c:baseTimeUnit val="years"/>
      </c:dateAx>
      <c:valAx>
        <c:axId val="48024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0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469.01</c:v>
                </c:pt>
                <c:pt idx="1">
                  <c:v>2319.09</c:v>
                </c:pt>
                <c:pt idx="2">
                  <c:v>856.14</c:v>
                </c:pt>
                <c:pt idx="3">
                  <c:v>1146.1199999999999</c:v>
                </c:pt>
                <c:pt idx="4">
                  <c:v>954.91</c:v>
                </c:pt>
              </c:numCache>
            </c:numRef>
          </c:val>
        </c:ser>
        <c:dLbls>
          <c:showLegendKey val="0"/>
          <c:showVal val="0"/>
          <c:showCatName val="0"/>
          <c:showSerName val="0"/>
          <c:showPercent val="0"/>
          <c:showBubbleSize val="0"/>
        </c:dLbls>
        <c:gapWidth val="150"/>
        <c:axId val="48125056"/>
        <c:axId val="481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48125056"/>
        <c:axId val="48126976"/>
      </c:lineChart>
      <c:dateAx>
        <c:axId val="48125056"/>
        <c:scaling>
          <c:orientation val="minMax"/>
        </c:scaling>
        <c:delete val="1"/>
        <c:axPos val="b"/>
        <c:numFmt formatCode="ge" sourceLinked="1"/>
        <c:majorTickMark val="none"/>
        <c:minorTickMark val="none"/>
        <c:tickLblPos val="none"/>
        <c:crossAx val="48126976"/>
        <c:crosses val="autoZero"/>
        <c:auto val="1"/>
        <c:lblOffset val="100"/>
        <c:baseTimeUnit val="years"/>
      </c:dateAx>
      <c:valAx>
        <c:axId val="4812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1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769.61</c:v>
                </c:pt>
                <c:pt idx="1">
                  <c:v>748.13</c:v>
                </c:pt>
                <c:pt idx="2">
                  <c:v>800.6</c:v>
                </c:pt>
                <c:pt idx="3">
                  <c:v>805.59</c:v>
                </c:pt>
                <c:pt idx="4">
                  <c:v>784.15</c:v>
                </c:pt>
              </c:numCache>
            </c:numRef>
          </c:val>
        </c:ser>
        <c:dLbls>
          <c:showLegendKey val="0"/>
          <c:showVal val="0"/>
          <c:showCatName val="0"/>
          <c:showSerName val="0"/>
          <c:showPercent val="0"/>
          <c:showBubbleSize val="0"/>
        </c:dLbls>
        <c:gapWidth val="150"/>
        <c:axId val="48173824"/>
        <c:axId val="481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48173824"/>
        <c:axId val="48175744"/>
      </c:lineChart>
      <c:dateAx>
        <c:axId val="48173824"/>
        <c:scaling>
          <c:orientation val="minMax"/>
        </c:scaling>
        <c:delete val="1"/>
        <c:axPos val="b"/>
        <c:numFmt formatCode="ge" sourceLinked="1"/>
        <c:majorTickMark val="none"/>
        <c:minorTickMark val="none"/>
        <c:tickLblPos val="none"/>
        <c:crossAx val="48175744"/>
        <c:crosses val="autoZero"/>
        <c:auto val="1"/>
        <c:lblOffset val="100"/>
        <c:baseTimeUnit val="years"/>
      </c:dateAx>
      <c:valAx>
        <c:axId val="4817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1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110.27</c:v>
                </c:pt>
                <c:pt idx="1">
                  <c:v>103.34</c:v>
                </c:pt>
                <c:pt idx="2">
                  <c:v>102.86</c:v>
                </c:pt>
                <c:pt idx="3">
                  <c:v>101.29</c:v>
                </c:pt>
                <c:pt idx="4">
                  <c:v>101.94</c:v>
                </c:pt>
              </c:numCache>
            </c:numRef>
          </c:val>
        </c:ser>
        <c:dLbls>
          <c:showLegendKey val="0"/>
          <c:showVal val="0"/>
          <c:showCatName val="0"/>
          <c:showSerName val="0"/>
          <c:showPercent val="0"/>
          <c:showBubbleSize val="0"/>
        </c:dLbls>
        <c:gapWidth val="150"/>
        <c:axId val="48183936"/>
        <c:axId val="482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48183936"/>
        <c:axId val="48210688"/>
      </c:lineChart>
      <c:dateAx>
        <c:axId val="48183936"/>
        <c:scaling>
          <c:orientation val="minMax"/>
        </c:scaling>
        <c:delete val="1"/>
        <c:axPos val="b"/>
        <c:numFmt formatCode="ge" sourceLinked="1"/>
        <c:majorTickMark val="none"/>
        <c:minorTickMark val="none"/>
        <c:tickLblPos val="none"/>
        <c:crossAx val="48210688"/>
        <c:crosses val="autoZero"/>
        <c:auto val="1"/>
        <c:lblOffset val="100"/>
        <c:baseTimeUnit val="years"/>
      </c:dateAx>
      <c:valAx>
        <c:axId val="482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96.62</c:v>
                </c:pt>
                <c:pt idx="1">
                  <c:v>103.35</c:v>
                </c:pt>
                <c:pt idx="2">
                  <c:v>103.46</c:v>
                </c:pt>
                <c:pt idx="3">
                  <c:v>105.31</c:v>
                </c:pt>
                <c:pt idx="4">
                  <c:v>104.66</c:v>
                </c:pt>
              </c:numCache>
            </c:numRef>
          </c:val>
        </c:ser>
        <c:dLbls>
          <c:showLegendKey val="0"/>
          <c:showVal val="0"/>
          <c:showCatName val="0"/>
          <c:showSerName val="0"/>
          <c:showPercent val="0"/>
          <c:showBubbleSize val="0"/>
        </c:dLbls>
        <c:gapWidth val="150"/>
        <c:axId val="48232320"/>
        <c:axId val="483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48232320"/>
        <c:axId val="48304128"/>
      </c:lineChart>
      <c:dateAx>
        <c:axId val="48232320"/>
        <c:scaling>
          <c:orientation val="minMax"/>
        </c:scaling>
        <c:delete val="1"/>
        <c:axPos val="b"/>
        <c:numFmt formatCode="ge" sourceLinked="1"/>
        <c:majorTickMark val="none"/>
        <c:minorTickMark val="none"/>
        <c:tickLblPos val="none"/>
        <c:crossAx val="48304128"/>
        <c:crosses val="autoZero"/>
        <c:auto val="1"/>
        <c:lblOffset val="100"/>
        <c:baseTimeUnit val="years"/>
      </c:dateAx>
      <c:valAx>
        <c:axId val="483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土佐市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27803</v>
      </c>
      <c r="AM8" s="61"/>
      <c r="AN8" s="61"/>
      <c r="AO8" s="61"/>
      <c r="AP8" s="61"/>
      <c r="AQ8" s="61"/>
      <c r="AR8" s="61"/>
      <c r="AS8" s="61"/>
      <c r="AT8" s="51">
        <f>データ!$S$6</f>
        <v>91.49</v>
      </c>
      <c r="AU8" s="52"/>
      <c r="AV8" s="52"/>
      <c r="AW8" s="52"/>
      <c r="AX8" s="52"/>
      <c r="AY8" s="52"/>
      <c r="AZ8" s="52"/>
      <c r="BA8" s="52"/>
      <c r="BB8" s="53">
        <f>データ!$T$6</f>
        <v>303.89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55.75</v>
      </c>
      <c r="J10" s="52"/>
      <c r="K10" s="52"/>
      <c r="L10" s="52"/>
      <c r="M10" s="52"/>
      <c r="N10" s="52"/>
      <c r="O10" s="64"/>
      <c r="P10" s="53">
        <f>データ!$P$6</f>
        <v>95.97</v>
      </c>
      <c r="Q10" s="53"/>
      <c r="R10" s="53"/>
      <c r="S10" s="53"/>
      <c r="T10" s="53"/>
      <c r="U10" s="53"/>
      <c r="V10" s="53"/>
      <c r="W10" s="61">
        <f>データ!$Q$6</f>
        <v>1954</v>
      </c>
      <c r="X10" s="61"/>
      <c r="Y10" s="61"/>
      <c r="Z10" s="61"/>
      <c r="AA10" s="61"/>
      <c r="AB10" s="61"/>
      <c r="AC10" s="61"/>
      <c r="AD10" s="2"/>
      <c r="AE10" s="2"/>
      <c r="AF10" s="2"/>
      <c r="AG10" s="2"/>
      <c r="AH10" s="5"/>
      <c r="AI10" s="5"/>
      <c r="AJ10" s="5"/>
      <c r="AK10" s="5"/>
      <c r="AL10" s="61">
        <f>データ!$U$6</f>
        <v>26489</v>
      </c>
      <c r="AM10" s="61"/>
      <c r="AN10" s="61"/>
      <c r="AO10" s="61"/>
      <c r="AP10" s="61"/>
      <c r="AQ10" s="61"/>
      <c r="AR10" s="61"/>
      <c r="AS10" s="61"/>
      <c r="AT10" s="51">
        <f>データ!$V$6</f>
        <v>25.6</v>
      </c>
      <c r="AU10" s="52"/>
      <c r="AV10" s="52"/>
      <c r="AW10" s="52"/>
      <c r="AX10" s="52"/>
      <c r="AY10" s="52"/>
      <c r="AZ10" s="52"/>
      <c r="BA10" s="52"/>
      <c r="BB10" s="53">
        <f>データ!$W$6</f>
        <v>1034.73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392057</v>
      </c>
      <c r="D6" s="34">
        <f t="shared" si="3"/>
        <v>46</v>
      </c>
      <c r="E6" s="34">
        <f t="shared" si="3"/>
        <v>1</v>
      </c>
      <c r="F6" s="34">
        <f t="shared" si="3"/>
        <v>0</v>
      </c>
      <c r="G6" s="34">
        <f t="shared" si="3"/>
        <v>1</v>
      </c>
      <c r="H6" s="34" t="str">
        <f t="shared" si="3"/>
        <v>高知県　土佐市</v>
      </c>
      <c r="I6" s="34" t="str">
        <f t="shared" si="3"/>
        <v>法適用</v>
      </c>
      <c r="J6" s="34" t="str">
        <f t="shared" si="3"/>
        <v>水道事業</v>
      </c>
      <c r="K6" s="34" t="str">
        <f t="shared" si="3"/>
        <v>末端給水事業</v>
      </c>
      <c r="L6" s="34" t="str">
        <f t="shared" si="3"/>
        <v>A6</v>
      </c>
      <c r="M6" s="34">
        <f t="shared" si="3"/>
        <v>0</v>
      </c>
      <c r="N6" s="35" t="str">
        <f t="shared" si="3"/>
        <v>-</v>
      </c>
      <c r="O6" s="35">
        <f t="shared" si="3"/>
        <v>55.75</v>
      </c>
      <c r="P6" s="35">
        <f t="shared" si="3"/>
        <v>95.97</v>
      </c>
      <c r="Q6" s="35">
        <f t="shared" si="3"/>
        <v>1954</v>
      </c>
      <c r="R6" s="35">
        <f t="shared" si="3"/>
        <v>27803</v>
      </c>
      <c r="S6" s="35">
        <f t="shared" si="3"/>
        <v>91.49</v>
      </c>
      <c r="T6" s="35">
        <f t="shared" si="3"/>
        <v>303.89</v>
      </c>
      <c r="U6" s="35">
        <f t="shared" si="3"/>
        <v>26489</v>
      </c>
      <c r="V6" s="35">
        <f t="shared" si="3"/>
        <v>25.6</v>
      </c>
      <c r="W6" s="35">
        <f t="shared" si="3"/>
        <v>1034.73</v>
      </c>
      <c r="X6" s="36">
        <f>IF(X7="",NA(),X7)</f>
        <v>111.24</v>
      </c>
      <c r="Y6" s="36">
        <f t="shared" ref="Y6:AG6" si="4">IF(Y7="",NA(),Y7)</f>
        <v>110.59</v>
      </c>
      <c r="Z6" s="36">
        <f t="shared" si="4"/>
        <v>108.86</v>
      </c>
      <c r="AA6" s="36">
        <f t="shared" si="4"/>
        <v>106.81</v>
      </c>
      <c r="AB6" s="36">
        <f t="shared" si="4"/>
        <v>106.16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469.01</v>
      </c>
      <c r="AU6" s="36">
        <f t="shared" ref="AU6:BC6" si="6">IF(AU7="",NA(),AU7)</f>
        <v>2319.09</v>
      </c>
      <c r="AV6" s="36">
        <f t="shared" si="6"/>
        <v>856.14</v>
      </c>
      <c r="AW6" s="36">
        <f t="shared" si="6"/>
        <v>1146.1199999999999</v>
      </c>
      <c r="AX6" s="36">
        <f t="shared" si="6"/>
        <v>954.91</v>
      </c>
      <c r="AY6" s="36">
        <f t="shared" si="6"/>
        <v>915.5</v>
      </c>
      <c r="AZ6" s="36">
        <f t="shared" si="6"/>
        <v>963.24</v>
      </c>
      <c r="BA6" s="36">
        <f t="shared" si="6"/>
        <v>381.53</v>
      </c>
      <c r="BB6" s="36">
        <f t="shared" si="6"/>
        <v>391.54</v>
      </c>
      <c r="BC6" s="36">
        <f t="shared" si="6"/>
        <v>384.34</v>
      </c>
      <c r="BD6" s="35" t="str">
        <f>IF(BD7="","",IF(BD7="-","【-】","【"&amp;SUBSTITUTE(TEXT(BD7,"#,##0.00"),"-","△")&amp;"】"))</f>
        <v>【262.87】</v>
      </c>
      <c r="BE6" s="36">
        <f>IF(BE7="",NA(),BE7)</f>
        <v>769.61</v>
      </c>
      <c r="BF6" s="36">
        <f t="shared" ref="BF6:BN6" si="7">IF(BF7="",NA(),BF7)</f>
        <v>748.13</v>
      </c>
      <c r="BG6" s="36">
        <f t="shared" si="7"/>
        <v>800.6</v>
      </c>
      <c r="BH6" s="36">
        <f t="shared" si="7"/>
        <v>805.59</v>
      </c>
      <c r="BI6" s="36">
        <f t="shared" si="7"/>
        <v>784.15</v>
      </c>
      <c r="BJ6" s="36">
        <f t="shared" si="7"/>
        <v>404.78</v>
      </c>
      <c r="BK6" s="36">
        <f t="shared" si="7"/>
        <v>400.38</v>
      </c>
      <c r="BL6" s="36">
        <f t="shared" si="7"/>
        <v>393.27</v>
      </c>
      <c r="BM6" s="36">
        <f t="shared" si="7"/>
        <v>386.97</v>
      </c>
      <c r="BN6" s="36">
        <f t="shared" si="7"/>
        <v>380.58</v>
      </c>
      <c r="BO6" s="35" t="str">
        <f>IF(BO7="","",IF(BO7="-","【-】","【"&amp;SUBSTITUTE(TEXT(BO7,"#,##0.00"),"-","△")&amp;"】"))</f>
        <v>【270.87】</v>
      </c>
      <c r="BP6" s="36">
        <f>IF(BP7="",NA(),BP7)</f>
        <v>110.27</v>
      </c>
      <c r="BQ6" s="36">
        <f t="shared" ref="BQ6:BY6" si="8">IF(BQ7="",NA(),BQ7)</f>
        <v>103.34</v>
      </c>
      <c r="BR6" s="36">
        <f t="shared" si="8"/>
        <v>102.86</v>
      </c>
      <c r="BS6" s="36">
        <f t="shared" si="8"/>
        <v>101.29</v>
      </c>
      <c r="BT6" s="36">
        <f t="shared" si="8"/>
        <v>101.94</v>
      </c>
      <c r="BU6" s="36">
        <f t="shared" si="8"/>
        <v>98.07</v>
      </c>
      <c r="BV6" s="36">
        <f t="shared" si="8"/>
        <v>96.56</v>
      </c>
      <c r="BW6" s="36">
        <f t="shared" si="8"/>
        <v>100.47</v>
      </c>
      <c r="BX6" s="36">
        <f t="shared" si="8"/>
        <v>101.72</v>
      </c>
      <c r="BY6" s="36">
        <f t="shared" si="8"/>
        <v>102.38</v>
      </c>
      <c r="BZ6" s="35" t="str">
        <f>IF(BZ7="","",IF(BZ7="-","【-】","【"&amp;SUBSTITUTE(TEXT(BZ7,"#,##0.00"),"-","△")&amp;"】"))</f>
        <v>【105.59】</v>
      </c>
      <c r="CA6" s="36">
        <f>IF(CA7="",NA(),CA7)</f>
        <v>96.62</v>
      </c>
      <c r="CB6" s="36">
        <f t="shared" ref="CB6:CJ6" si="9">IF(CB7="",NA(),CB7)</f>
        <v>103.35</v>
      </c>
      <c r="CC6" s="36">
        <f t="shared" si="9"/>
        <v>103.46</v>
      </c>
      <c r="CD6" s="36">
        <f t="shared" si="9"/>
        <v>105.31</v>
      </c>
      <c r="CE6" s="36">
        <f t="shared" si="9"/>
        <v>104.66</v>
      </c>
      <c r="CF6" s="36">
        <f t="shared" si="9"/>
        <v>172.26</v>
      </c>
      <c r="CG6" s="36">
        <f t="shared" si="9"/>
        <v>177.14</v>
      </c>
      <c r="CH6" s="36">
        <f t="shared" si="9"/>
        <v>169.82</v>
      </c>
      <c r="CI6" s="36">
        <f t="shared" si="9"/>
        <v>168.2</v>
      </c>
      <c r="CJ6" s="36">
        <f t="shared" si="9"/>
        <v>168.67</v>
      </c>
      <c r="CK6" s="35" t="str">
        <f>IF(CK7="","",IF(CK7="-","【-】","【"&amp;SUBSTITUTE(TEXT(CK7,"#,##0.00"),"-","△")&amp;"】"))</f>
        <v>【163.27】</v>
      </c>
      <c r="CL6" s="36">
        <f>IF(CL7="",NA(),CL7)</f>
        <v>58.2</v>
      </c>
      <c r="CM6" s="36">
        <f t="shared" ref="CM6:CU6" si="10">IF(CM7="",NA(),CM7)</f>
        <v>52.02</v>
      </c>
      <c r="CN6" s="36">
        <f t="shared" si="10"/>
        <v>51.92</v>
      </c>
      <c r="CO6" s="36">
        <f t="shared" si="10"/>
        <v>49.41</v>
      </c>
      <c r="CP6" s="36">
        <f t="shared" si="10"/>
        <v>50.67</v>
      </c>
      <c r="CQ6" s="36">
        <f t="shared" si="10"/>
        <v>55.68</v>
      </c>
      <c r="CR6" s="36">
        <f t="shared" si="10"/>
        <v>55.64</v>
      </c>
      <c r="CS6" s="36">
        <f t="shared" si="10"/>
        <v>55.13</v>
      </c>
      <c r="CT6" s="36">
        <f t="shared" si="10"/>
        <v>54.77</v>
      </c>
      <c r="CU6" s="36">
        <f t="shared" si="10"/>
        <v>54.92</v>
      </c>
      <c r="CV6" s="35" t="str">
        <f>IF(CV7="","",IF(CV7="-","【-】","【"&amp;SUBSTITUTE(TEXT(CV7,"#,##0.00"),"-","△")&amp;"】"))</f>
        <v>【59.94】</v>
      </c>
      <c r="CW6" s="36">
        <f>IF(CW7="",NA(),CW7)</f>
        <v>86.51</v>
      </c>
      <c r="CX6" s="36">
        <f t="shared" ref="CX6:DF6" si="11">IF(CX7="",NA(),CX7)</f>
        <v>83.39</v>
      </c>
      <c r="CY6" s="36">
        <f t="shared" si="11"/>
        <v>81.96</v>
      </c>
      <c r="CZ6" s="36">
        <f t="shared" si="11"/>
        <v>84.58</v>
      </c>
      <c r="DA6" s="36">
        <f t="shared" si="11"/>
        <v>83.9</v>
      </c>
      <c r="DB6" s="36">
        <f t="shared" si="11"/>
        <v>83.18</v>
      </c>
      <c r="DC6" s="36">
        <f t="shared" si="11"/>
        <v>83.09</v>
      </c>
      <c r="DD6" s="36">
        <f t="shared" si="11"/>
        <v>83</v>
      </c>
      <c r="DE6" s="36">
        <f t="shared" si="11"/>
        <v>82.89</v>
      </c>
      <c r="DF6" s="36">
        <f t="shared" si="11"/>
        <v>82.66</v>
      </c>
      <c r="DG6" s="35" t="str">
        <f>IF(DG7="","",IF(DG7="-","【-】","【"&amp;SUBSTITUTE(TEXT(DG7,"#,##0.00"),"-","△")&amp;"】"))</f>
        <v>【90.22】</v>
      </c>
      <c r="DH6" s="36">
        <f>IF(DH7="",NA(),DH7)</f>
        <v>35.51</v>
      </c>
      <c r="DI6" s="36">
        <f t="shared" ref="DI6:DQ6" si="12">IF(DI7="",NA(),DI7)</f>
        <v>37.03</v>
      </c>
      <c r="DJ6" s="36">
        <f t="shared" si="12"/>
        <v>43.68</v>
      </c>
      <c r="DK6" s="36">
        <f t="shared" si="12"/>
        <v>45.16</v>
      </c>
      <c r="DL6" s="36">
        <f t="shared" si="12"/>
        <v>46.5</v>
      </c>
      <c r="DM6" s="36">
        <f t="shared" si="12"/>
        <v>38.07</v>
      </c>
      <c r="DN6" s="36">
        <f t="shared" si="12"/>
        <v>39.06</v>
      </c>
      <c r="DO6" s="36">
        <f t="shared" si="12"/>
        <v>46.66</v>
      </c>
      <c r="DP6" s="36">
        <f t="shared" si="12"/>
        <v>47.46</v>
      </c>
      <c r="DQ6" s="36">
        <f t="shared" si="12"/>
        <v>48.49</v>
      </c>
      <c r="DR6" s="35" t="str">
        <f>IF(DR7="","",IF(DR7="-","【-】","【"&amp;SUBSTITUTE(TEXT(DR7,"#,##0.00"),"-","△")&amp;"】"))</f>
        <v>【47.91】</v>
      </c>
      <c r="DS6" s="36">
        <f>IF(DS7="",NA(),DS7)</f>
        <v>10.199999999999999</v>
      </c>
      <c r="DT6" s="36">
        <f t="shared" ref="DT6:EB6" si="13">IF(DT7="",NA(),DT7)</f>
        <v>13.86</v>
      </c>
      <c r="DU6" s="36">
        <f t="shared" si="13"/>
        <v>17.850000000000001</v>
      </c>
      <c r="DV6" s="36">
        <f t="shared" si="13"/>
        <v>17.52</v>
      </c>
      <c r="DW6" s="36">
        <f t="shared" si="13"/>
        <v>20.03</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1.1599999999999999</v>
      </c>
      <c r="EE6" s="36">
        <f t="shared" ref="EE6:EM6" si="14">IF(EE7="",NA(),EE7)</f>
        <v>0.21</v>
      </c>
      <c r="EF6" s="36">
        <f t="shared" si="14"/>
        <v>0.41</v>
      </c>
      <c r="EG6" s="36">
        <f t="shared" si="14"/>
        <v>0.81</v>
      </c>
      <c r="EH6" s="36">
        <f t="shared" si="14"/>
        <v>0.76</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392057</v>
      </c>
      <c r="D7" s="38">
        <v>46</v>
      </c>
      <c r="E7" s="38">
        <v>1</v>
      </c>
      <c r="F7" s="38">
        <v>0</v>
      </c>
      <c r="G7" s="38">
        <v>1</v>
      </c>
      <c r="H7" s="38" t="s">
        <v>105</v>
      </c>
      <c r="I7" s="38" t="s">
        <v>106</v>
      </c>
      <c r="J7" s="38" t="s">
        <v>107</v>
      </c>
      <c r="K7" s="38" t="s">
        <v>108</v>
      </c>
      <c r="L7" s="38" t="s">
        <v>109</v>
      </c>
      <c r="M7" s="38"/>
      <c r="N7" s="39" t="s">
        <v>110</v>
      </c>
      <c r="O7" s="39">
        <v>55.75</v>
      </c>
      <c r="P7" s="39">
        <v>95.97</v>
      </c>
      <c r="Q7" s="39">
        <v>1954</v>
      </c>
      <c r="R7" s="39">
        <v>27803</v>
      </c>
      <c r="S7" s="39">
        <v>91.49</v>
      </c>
      <c r="T7" s="39">
        <v>303.89</v>
      </c>
      <c r="U7" s="39">
        <v>26489</v>
      </c>
      <c r="V7" s="39">
        <v>25.6</v>
      </c>
      <c r="W7" s="39">
        <v>1034.73</v>
      </c>
      <c r="X7" s="39">
        <v>111.24</v>
      </c>
      <c r="Y7" s="39">
        <v>110.59</v>
      </c>
      <c r="Z7" s="39">
        <v>108.86</v>
      </c>
      <c r="AA7" s="39">
        <v>106.81</v>
      </c>
      <c r="AB7" s="39">
        <v>106.16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469.01</v>
      </c>
      <c r="AU7" s="39">
        <v>2319.09</v>
      </c>
      <c r="AV7" s="39">
        <v>856.14</v>
      </c>
      <c r="AW7" s="39">
        <v>1146.1199999999999</v>
      </c>
      <c r="AX7" s="39">
        <v>954.91</v>
      </c>
      <c r="AY7" s="39">
        <v>915.5</v>
      </c>
      <c r="AZ7" s="39">
        <v>963.24</v>
      </c>
      <c r="BA7" s="39">
        <v>381.53</v>
      </c>
      <c r="BB7" s="39">
        <v>391.54</v>
      </c>
      <c r="BC7" s="39">
        <v>384.34</v>
      </c>
      <c r="BD7" s="39">
        <v>262.87</v>
      </c>
      <c r="BE7" s="39">
        <v>769.61</v>
      </c>
      <c r="BF7" s="39">
        <v>748.13</v>
      </c>
      <c r="BG7" s="39">
        <v>800.6</v>
      </c>
      <c r="BH7" s="39">
        <v>805.59</v>
      </c>
      <c r="BI7" s="39">
        <v>784.15</v>
      </c>
      <c r="BJ7" s="39">
        <v>404.78</v>
      </c>
      <c r="BK7" s="39">
        <v>400.38</v>
      </c>
      <c r="BL7" s="39">
        <v>393.27</v>
      </c>
      <c r="BM7" s="39">
        <v>386.97</v>
      </c>
      <c r="BN7" s="39">
        <v>380.58</v>
      </c>
      <c r="BO7" s="39">
        <v>270.87</v>
      </c>
      <c r="BP7" s="39">
        <v>110.27</v>
      </c>
      <c r="BQ7" s="39">
        <v>103.34</v>
      </c>
      <c r="BR7" s="39">
        <v>102.86</v>
      </c>
      <c r="BS7" s="39">
        <v>101.29</v>
      </c>
      <c r="BT7" s="39">
        <v>101.94</v>
      </c>
      <c r="BU7" s="39">
        <v>98.07</v>
      </c>
      <c r="BV7" s="39">
        <v>96.56</v>
      </c>
      <c r="BW7" s="39">
        <v>100.47</v>
      </c>
      <c r="BX7" s="39">
        <v>101.72</v>
      </c>
      <c r="BY7" s="39">
        <v>102.38</v>
      </c>
      <c r="BZ7" s="39">
        <v>105.59</v>
      </c>
      <c r="CA7" s="39">
        <v>96.62</v>
      </c>
      <c r="CB7" s="39">
        <v>103.35</v>
      </c>
      <c r="CC7" s="39">
        <v>103.46</v>
      </c>
      <c r="CD7" s="39">
        <v>105.31</v>
      </c>
      <c r="CE7" s="39">
        <v>104.66</v>
      </c>
      <c r="CF7" s="39">
        <v>172.26</v>
      </c>
      <c r="CG7" s="39">
        <v>177.14</v>
      </c>
      <c r="CH7" s="39">
        <v>169.82</v>
      </c>
      <c r="CI7" s="39">
        <v>168.2</v>
      </c>
      <c r="CJ7" s="39">
        <v>168.67</v>
      </c>
      <c r="CK7" s="39">
        <v>163.27000000000001</v>
      </c>
      <c r="CL7" s="39">
        <v>58.2</v>
      </c>
      <c r="CM7" s="39">
        <v>52.02</v>
      </c>
      <c r="CN7" s="39">
        <v>51.92</v>
      </c>
      <c r="CO7" s="39">
        <v>49.41</v>
      </c>
      <c r="CP7" s="39">
        <v>50.67</v>
      </c>
      <c r="CQ7" s="39">
        <v>55.68</v>
      </c>
      <c r="CR7" s="39">
        <v>55.64</v>
      </c>
      <c r="CS7" s="39">
        <v>55.13</v>
      </c>
      <c r="CT7" s="39">
        <v>54.77</v>
      </c>
      <c r="CU7" s="39">
        <v>54.92</v>
      </c>
      <c r="CV7" s="39">
        <v>59.94</v>
      </c>
      <c r="CW7" s="39">
        <v>86.51</v>
      </c>
      <c r="CX7" s="39">
        <v>83.39</v>
      </c>
      <c r="CY7" s="39">
        <v>81.96</v>
      </c>
      <c r="CZ7" s="39">
        <v>84.58</v>
      </c>
      <c r="DA7" s="39">
        <v>83.9</v>
      </c>
      <c r="DB7" s="39">
        <v>83.18</v>
      </c>
      <c r="DC7" s="39">
        <v>83.09</v>
      </c>
      <c r="DD7" s="39">
        <v>83</v>
      </c>
      <c r="DE7" s="39">
        <v>82.89</v>
      </c>
      <c r="DF7" s="39">
        <v>82.66</v>
      </c>
      <c r="DG7" s="39">
        <v>90.22</v>
      </c>
      <c r="DH7" s="39">
        <v>35.51</v>
      </c>
      <c r="DI7" s="39">
        <v>37.03</v>
      </c>
      <c r="DJ7" s="39">
        <v>43.68</v>
      </c>
      <c r="DK7" s="39">
        <v>45.16</v>
      </c>
      <c r="DL7" s="39">
        <v>46.5</v>
      </c>
      <c r="DM7" s="39">
        <v>38.07</v>
      </c>
      <c r="DN7" s="39">
        <v>39.06</v>
      </c>
      <c r="DO7" s="39">
        <v>46.66</v>
      </c>
      <c r="DP7" s="39">
        <v>47.46</v>
      </c>
      <c r="DQ7" s="39">
        <v>48.49</v>
      </c>
      <c r="DR7" s="39">
        <v>47.91</v>
      </c>
      <c r="DS7" s="39">
        <v>10.199999999999999</v>
      </c>
      <c r="DT7" s="39">
        <v>13.86</v>
      </c>
      <c r="DU7" s="39">
        <v>17.850000000000001</v>
      </c>
      <c r="DV7" s="39">
        <v>17.52</v>
      </c>
      <c r="DW7" s="39">
        <v>20.03</v>
      </c>
      <c r="DX7" s="39">
        <v>7.73</v>
      </c>
      <c r="DY7" s="39">
        <v>8.8699999999999992</v>
      </c>
      <c r="DZ7" s="39">
        <v>9.85</v>
      </c>
      <c r="EA7" s="39">
        <v>9.7100000000000009</v>
      </c>
      <c r="EB7" s="39">
        <v>12.79</v>
      </c>
      <c r="EC7" s="39">
        <v>15</v>
      </c>
      <c r="ED7" s="39">
        <v>1.1599999999999999</v>
      </c>
      <c r="EE7" s="39">
        <v>0.21</v>
      </c>
      <c r="EF7" s="39">
        <v>0.41</v>
      </c>
      <c r="EG7" s="39">
        <v>0.81</v>
      </c>
      <c r="EH7" s="39">
        <v>0.76</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tosashi</cp:lastModifiedBy>
  <cp:lastPrinted>2018-02-06T06:47:31Z</cp:lastPrinted>
  <dcterms:created xsi:type="dcterms:W3CDTF">2017-12-25T01:35:54Z</dcterms:created>
  <dcterms:modified xsi:type="dcterms:W3CDTF">2018-02-06T06:50:06Z</dcterms:modified>
  <cp:category/>
</cp:coreProperties>
</file>